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68" activeTab="2"/>
  </bookViews>
  <sheets>
    <sheet name="приложение  12" sheetId="1" r:id="rId1"/>
    <sheet name="приложение 11" sheetId="2" r:id="rId2"/>
    <sheet name="приложение  10" sheetId="3" r:id="rId3"/>
    <sheet name="приложение  9" sheetId="4" r:id="rId4"/>
    <sheet name="Доходы 2011 - Приложение 3" sheetId="5" r:id="rId5"/>
  </sheets>
  <definedNames>
    <definedName name="_xlnm.Print_Titles" localSheetId="1">'приложение 11'!$17:$18</definedName>
    <definedName name="_xlnm.Print_Area" localSheetId="1">'приложение 11'!$A$1:$G$423</definedName>
  </definedNames>
  <calcPr fullCalcOnLoad="1"/>
</workbook>
</file>

<file path=xl/sharedStrings.xml><?xml version="1.0" encoding="utf-8"?>
<sst xmlns="http://schemas.openxmlformats.org/spreadsheetml/2006/main" count="6175" uniqueCount="679">
  <si>
    <t>итого</t>
  </si>
  <si>
    <t>Долгосрочная целевая программа "Дети Ленинградской области"  на 2010-2013 годы" (софинансирование программы  МБ)</t>
  </si>
  <si>
    <t>5050103</t>
  </si>
  <si>
    <t>5050501</t>
  </si>
  <si>
    <t>5050507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</si>
  <si>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</t>
  </si>
  <si>
    <t>Пособие по уходу за ребенком гражданам, подвергшимся воздействию радиации вследствие радиационных аварий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</si>
  <si>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</si>
  <si>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Обеспечение  мер  социальной  поддержки  для  лиц, награжденных  знаком  "Почетный  донор  СССР", "Почетный  донор  России"</t>
  </si>
  <si>
    <t>5052901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</si>
  <si>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</si>
  <si>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 равной  доступности  услуг  общественного  транспорта  на  территории  Ленинградской  области для  отдельных категорий граждан, оказание мер социальной поддержки которым осуществляется за счет средств бюджета Санкт-Петербурга</t>
  </si>
  <si>
    <t>Социальные выплаты  отдельным категориям граждан, оказание  мер  социальной  поддержка  которым относится  к   ведению  субъекта РФ ( меры социальной поддержки инвалидам по зрению)</t>
  </si>
  <si>
    <t>5210313</t>
  </si>
  <si>
    <t>5210315</t>
  </si>
  <si>
    <t>5210300</t>
  </si>
  <si>
    <t>Денежные  выплаты  медицинскому  персоналу  фельдшерско-акушерских  пунктов, врачам, фельдшерам  и  медицинским  сестрам  скорой  медицинской  помощи</t>
  </si>
  <si>
    <t>Социальные  выплаты  (оплата  жилья  и  коммунальных  услуг) ФБ</t>
  </si>
  <si>
    <t>Строительство объектов в рамках реализации долгосрочной целевой программы "Социальное развитие села на 2009-2012 годы"</t>
  </si>
  <si>
    <t>5224104</t>
  </si>
  <si>
    <t>Долгосрочная целевая программа "Социальное развитие села на 2009-2012 годы"</t>
  </si>
  <si>
    <t>Государственная  регистрация  актов  гражданского  состояния</t>
  </si>
  <si>
    <t>0013800</t>
  </si>
  <si>
    <t>Бюджетные  инвестиции (МБ)</t>
  </si>
  <si>
    <t>954</t>
  </si>
  <si>
    <t>Содержание детей-сирот и детей, оставшихся без попечения родителей, в семьях опекунов (попечителей) и приемных семьях</t>
  </si>
  <si>
    <t>5201313</t>
  </si>
  <si>
    <t>956</t>
  </si>
  <si>
    <t>Долгосрочная целевая программа "Культура Ленинградской области" на 2011-2013 годы</t>
  </si>
  <si>
    <t>5053401</t>
  </si>
  <si>
    <t>Обеспечение жильем отдельных категорий граждан, установленных Федеральным законом от 12 января 1995 года №5-ФЗ "О ветеранах"</t>
  </si>
  <si>
    <t>Осуществление полномочий по подготовке проведения статистических переписей</t>
  </si>
  <si>
    <t>0014300</t>
  </si>
  <si>
    <t>5220200</t>
  </si>
  <si>
    <t xml:space="preserve">                                    </t>
  </si>
  <si>
    <t>Мероприятия  в  области  социальной  политики</t>
  </si>
  <si>
    <t>012</t>
  </si>
  <si>
    <t>Дошкольное образование</t>
  </si>
  <si>
    <t>5054601</t>
  </si>
  <si>
    <t>2. Комитет  по  управлению  муниципальным  имуществом  администрации  муниципального  образования  Волосовский  муниципальный  район  Ленинградской  области</t>
  </si>
  <si>
    <t>3. Комитет  образования  администрации  муниципального  образования  Волосовский  муниципальный  район  Ленинградской  области</t>
  </si>
  <si>
    <t xml:space="preserve">4. Комитет  финансов  администрации  муниципального  образования  Волосовский  муниципальный  район </t>
  </si>
  <si>
    <t>5. Комитет  социальной  защиты  населения  администрации  муниципального  образования  Волосовский  муниципальный  район  Ленинградской  области</t>
  </si>
  <si>
    <t>Софинансирование долгосрочной целевой программы "Культура Ленинградской области" на 2011-2013 годы</t>
  </si>
  <si>
    <t>440 00 00</t>
  </si>
  <si>
    <t>4400000</t>
  </si>
  <si>
    <t>ДЦП  "Формирование  доступной  среды жизнедеятельности  инвалидов в Ленинградской области на 2011-2013 годы"</t>
  </si>
  <si>
    <t>5229100</t>
  </si>
  <si>
    <t>5229000</t>
  </si>
  <si>
    <t>ДЦП  "Социальная  поддержка  граждан  пожилого  возраста  и  инвалидов в Ленинградской области на 2011-2013 годы"</t>
  </si>
  <si>
    <t>5229900</t>
  </si>
  <si>
    <t>Выполнение  функций  органами  местного  самоуправления  (осуществление отдельных  государственных  полномочий Ленинградской области в  сфере  административных  правоотношений  - субвенции  областного  бюджета)</t>
  </si>
  <si>
    <t xml:space="preserve">Государственная регистрация актов гражданского состояния </t>
  </si>
  <si>
    <t xml:space="preserve">Региональные  целевые  программы </t>
  </si>
  <si>
    <t>Региональная целевая программа "Предупреждение и борьба с социально-значимыми заболеваниями. Обеспечение безопасного материнства и детства в Ленинградской области"    (средства местного  бюджета)</t>
  </si>
  <si>
    <t>Региональная целевая программа "Предупреждение и борьба с социально-значимыми заболеваниями. Обеспечение безопасного материнства и детства в Ленинградской области"    (средства областного бюджета)</t>
  </si>
  <si>
    <t>Другие  вопросы  в  области образования</t>
  </si>
  <si>
    <t>Ремонт  учреждений  общего   образования</t>
  </si>
  <si>
    <t>Ремонт  учреждений дошкольного образования</t>
  </si>
  <si>
    <t>(в редакции решения совета депутатов                                     от 18  мая   2011 года  №  142)</t>
  </si>
  <si>
    <t>(в редакции решения совета депутатов                                                                                                                                                               от  18  мая  2011 года  №  142)</t>
  </si>
  <si>
    <t>ДЦП " Укрепление МТБ полустационарных учреждений социального обслуживания населения Ленинградской области на 2011-2013 годы"(софинансирование МБ)</t>
  </si>
  <si>
    <t>(в редакции решения совета депутатов                                                                                                                                                                                от  18  мая   2011 года  №  142)</t>
  </si>
  <si>
    <t>(в редакции решения совета депутатов                                          от  18  мая  2011  года  №  142)</t>
  </si>
  <si>
    <t>Волосовский муниципальный  район   Ленинградской  области</t>
  </si>
  <si>
    <t xml:space="preserve">     Приложение № 3        </t>
  </si>
  <si>
    <t xml:space="preserve">                    УТВЕРЖДЕНЫ</t>
  </si>
  <si>
    <t xml:space="preserve">       решением  совета депутатов        </t>
  </si>
  <si>
    <t xml:space="preserve">муниципального образования   Волосовский  </t>
  </si>
  <si>
    <t>муниципальный  район  Ленинградской  области</t>
  </si>
  <si>
    <t>от  22  декабря  2010 года  № 110</t>
  </si>
  <si>
    <t xml:space="preserve">(в редакции решения совета депутатов </t>
  </si>
  <si>
    <t>от 18 мая 2011 года №    )</t>
  </si>
  <si>
    <t xml:space="preserve">ПРОГНОЗИРУЕМЫЕ </t>
  </si>
  <si>
    <t>поступления доходов в  бюджет муниципального образования Волосовский муниципальный район Ленинградской области на 2011 год</t>
  </si>
  <si>
    <t>Код бюджетной классификации</t>
  </si>
  <si>
    <t>Источник доходов</t>
  </si>
  <si>
    <t>Сумма  (рублей)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</si>
  <si>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</si>
  <si>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</si>
  <si>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</si>
  <si>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</si>
  <si>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</si>
  <si>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</si>
  <si>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  (34,81%)</t>
  </si>
  <si>
    <t>000 1 05 00000 00 0000 000</t>
  </si>
  <si>
    <t>НАЛОГИ НА СОВОКУПНЫЙ ДОХОД</t>
  </si>
  <si>
    <t>000 1 05 02000 02 0000 110</t>
  </si>
  <si>
    <t>Единый   налог 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</si>
  <si>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</si>
  <si>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</si>
  <si>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</si>
  <si>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</si>
  <si>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</si>
  <si>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</si>
  <si>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</si>
  <si>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</si>
  <si>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</si>
  <si>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</si>
  <si>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</si>
  <si>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</si>
  <si>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</si>
  <si>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</si>
  <si>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</si>
  <si>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</si>
  <si>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</si>
  <si>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</si>
  <si>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</si>
  <si>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</si>
  <si>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</si>
  <si>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000 1 11 09000 00 0000 120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</si>
  <si>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</si>
  <si>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</si>
  <si>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</si>
  <si>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</si>
  <si>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</si>
  <si>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</si>
  <si>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</si>
  <si>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</si>
  <si>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</si>
  <si>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000 1 13 03050 05 0000 130</t>
  </si>
  <si>
    <t>Прочие доходы  от оказания платных услуг получателями средств бюджетов муниципальных районов и компенсации затрат бюджетов муниципальных районов</t>
  </si>
  <si>
    <t>000 1 14 00000 00 0000 000</t>
  </si>
  <si>
    <t>ДОХОДЫ 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</si>
  <si>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</si>
  <si>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</si>
  <si>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000 1 14 02033 05 0000 410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</si>
  <si>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</si>
  <si>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</si>
  <si>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</si>
  <si>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000 1 14 06000 00 0000 430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</si>
  <si>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</si>
  <si>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000 1 14 06014 10 0000 430</t>
  </si>
  <si>
    <t>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</si>
  <si>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</si>
  <si>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</si>
  <si>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</si>
  <si>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</si>
  <si>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000 1 17 05050 05 0000 180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</si>
  <si>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</si>
  <si>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</si>
  <si>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</si>
  <si>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</si>
  <si>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000 2 02 01000 00 0000 151</t>
  </si>
  <si>
    <t xml:space="preserve">Дотации бюджетам субъектов Российской Федерации и муниципальных образований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</si>
  <si>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</si>
  <si>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</si>
  <si>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</si>
  <si>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 xml:space="preserve">Субвенции бюджетам субъектов Российской Федерации и муниципальных образований </t>
  </si>
  <si>
    <t xml:space="preserve"> 000 2 02 04000 00 0000 151</t>
  </si>
  <si>
    <t>000 2 02 04012 05 0000 151</t>
  </si>
  <si>
    <t>Межбюджетные трансферты, передавамые бюджетам муницип.районов для компенсации дополнительных расходов, возникших в результате решений, принятых органами власти другого уровня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</si>
  <si>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</si>
  <si>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</si>
  <si>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</si>
  <si>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 передавамые бюджетам муниципальных районов</t>
  </si>
  <si>
    <t xml:space="preserve"> 000 2 19 00000 00 0000 151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</si>
  <si>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</si>
  <si>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</si>
  <si>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</si>
  <si>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</si>
  <si>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r>
      <t xml:space="preserve">Прочие доходы  от оказания платных услуг получателями средств бюджетов муниципальных районов и компенсации затрат бюджетов муниципальных районов </t>
    </r>
    <r>
      <rPr>
        <b/>
        <i/>
        <sz val="10"/>
        <color indexed="8"/>
        <rFont val="Times New Roman"/>
        <family val="1"/>
      </rPr>
      <t>(доходы от предпринимательской и иной приносящей доход деятельности)</t>
    </r>
  </si>
  <si>
    <r>
  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  </r>
    <r>
      <rPr>
        <b/>
        <i/>
        <sz val="10"/>
        <color indexed="8"/>
        <rFont val="Times New Roman"/>
        <family val="1"/>
      </rPr>
      <t>(доходы от предпринимательской и иной приносящей доход деятельности)</t>
    </r>
  </si>
  <si>
    <r>
      <t xml:space="preserve">Прочие неналоговые доходы бюджетов муниципальных районов </t>
    </r>
    <r>
      <rPr>
        <b/>
        <i/>
        <sz val="10"/>
        <color indexed="8"/>
        <rFont val="Times New Roman"/>
        <family val="1"/>
      </rPr>
      <t>(доходы от предпринимательской и иной приносящей доход деятельности)</t>
    </r>
  </si>
  <si>
    <t>Приложение  № 9</t>
  </si>
  <si>
    <t>УТВЕРЖДЕНО</t>
  </si>
  <si>
    <t>решением  совета  депутатов муниципального образования</t>
  </si>
  <si>
    <t>Волосовский муниципальный  район  Ленинградской  области</t>
  </si>
  <si>
    <t xml:space="preserve">от   22 декабря  2010  года    № 110  </t>
  </si>
  <si>
    <t>Распределение бюджетных ассигнований</t>
  </si>
  <si>
    <t>по разделам и подразделам,</t>
  </si>
  <si>
    <t xml:space="preserve">целевым статьям и видам расходов классификации расходов бюджета </t>
  </si>
  <si>
    <t>на  2011 год</t>
  </si>
  <si>
    <t>в  рублях</t>
  </si>
  <si>
    <t>Наименование</t>
  </si>
  <si>
    <t>Рз</t>
  </si>
  <si>
    <t>ПР</t>
  </si>
  <si>
    <t>ЦСР</t>
  </si>
  <si>
    <t>ВР</t>
  </si>
  <si>
    <t>2011 год</t>
  </si>
  <si>
    <t>Всего</t>
  </si>
  <si>
    <t xml:space="preserve"> </t>
  </si>
  <si>
    <t>Общегосударственные вопросы</t>
  </si>
  <si>
    <t>0100</t>
  </si>
  <si>
    <t>Функционирование   законодательных  (представительных)  органов  государственной  власти  и  представительных  органов  муниципальных  образований</t>
  </si>
  <si>
    <t>0103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</si>
  <si>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</si>
  <si>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</si>
  <si>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</si>
  <si>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</si>
  <si>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 функций  органами  местного  самоуправления</t>
  </si>
  <si>
    <t>Депутаты  представительного  органа  муниципального  образования</t>
  </si>
  <si>
    <t xml:space="preserve">0103 </t>
  </si>
  <si>
    <t>0021200</t>
  </si>
  <si>
    <t xml:space="preserve">0103  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</si>
  <si>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</si>
  <si>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0104</t>
  </si>
  <si>
    <t>Выполнение  функций  органами  местного  самоуправления  (содержание  немуниципальных  служащих)</t>
  </si>
  <si>
    <t>0020401</t>
  </si>
  <si>
    <t>0020403</t>
  </si>
  <si>
    <t>Выполнение  функций  органами  местного  самоуправления  (за  счет  доходов  от  предпринимательской  деятельности)</t>
  </si>
  <si>
    <t>0020410</t>
  </si>
  <si>
    <t>Выполнение  функций  органами  местного  самоуправления  (осуществление отдельного  государственного  полномочия  в  сфере  архивного  дела - субвенции  областного  бюджета)</t>
  </si>
  <si>
    <t>0020411</t>
  </si>
  <si>
    <t>Выполнение  функций  органами  местного  самоуправления  (осуществление отдельных  государственных  полномочий  в  сфере  профилактики  безнадзорности  и  правонарушений  несовершеннолетних - субвенции  областного  бюджета)</t>
  </si>
  <si>
    <t>0020412</t>
  </si>
  <si>
    <t>0020413</t>
  </si>
  <si>
    <t>Выполнение  функций  органами  местного  самоуправления  (организация и осуществление деятельности  по   опеке  и  попечительству - субвенции  областного  бюджета)</t>
  </si>
  <si>
    <t>0020415</t>
  </si>
  <si>
    <t>Выполнение  функций  органами  местного  самоуправления  (осуществление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 - субвенции  областного  бюджета)</t>
  </si>
  <si>
    <t>0020416</t>
  </si>
  <si>
    <t xml:space="preserve">Выполнение  функций  органами  местного самоуправления  (исполнение органами местного самоуправления отдельных  государственных   полномочий Ленинградской области  в  сфере  жилищных  отношений -   субвенции  областного  бюджета)  </t>
  </si>
  <si>
    <t>0020417</t>
  </si>
  <si>
    <t>Выполнение  функций  органами  местного  самоуправления  (осуществление отдельных  государственных  полномочий Ленинградской области по поддержке сельскохозяйственного производства - субвенции  областного  бюджета)</t>
  </si>
  <si>
    <t>0020419</t>
  </si>
  <si>
    <t>0020420</t>
  </si>
  <si>
    <t>Выполнение функций  органами  местного  самоуправления  (выполнение полномочий  по формированию архивных фондов поселений)</t>
  </si>
  <si>
    <t>0020422</t>
  </si>
  <si>
    <t>Выполнение функций  органами  местного  самоуправления  (выполнение полномочий в сфере  градостроительной  деятельности)</t>
  </si>
  <si>
    <t>0020424</t>
  </si>
  <si>
    <t>Выполнение функций  органами  местного  самоуправления  (прочие  структуры)</t>
  </si>
  <si>
    <t>0020430</t>
  </si>
  <si>
    <t>Глава  местной  администрации  (исполнительно-распорядительного  органа  местного  самоуправления)</t>
  </si>
  <si>
    <t>0020800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</si>
  <si>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</si>
  <si>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</si>
  <si>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Выполнение функций государственными органами</t>
  </si>
  <si>
    <t>500</t>
  </si>
  <si>
    <t xml:space="preserve">Выполнение функций  органами  местного  самоуправления  (осуществление отдельных  государственных  полномочий  по  исполнению  органами местного  самоуправления Ленинградской области   части  функций  по  исполнению  областного  бюджета  Ленинградской  области - субвенции  областного  бюджета)  </t>
  </si>
  <si>
    <t>0020414</t>
  </si>
  <si>
    <t>Выполнение функций  органами  местного  самоуправления  (полномочия  поселений на  исполнение  части  функций  по  обеспечению  бюджетного  процесса  в  поселениях)</t>
  </si>
  <si>
    <t>0020423</t>
  </si>
  <si>
    <t>Резервные  фонды</t>
  </si>
  <si>
    <t>0111</t>
  </si>
  <si>
    <t>0700000</t>
  </si>
  <si>
    <t>Резервные  фонды  местных  администраций</t>
  </si>
  <si>
    <t>0700500</t>
  </si>
  <si>
    <t>Прочие  расходы</t>
  </si>
  <si>
    <t>013</t>
  </si>
  <si>
    <t>Другие общегосударственные вопросы</t>
  </si>
  <si>
    <t>0113</t>
  </si>
  <si>
    <t>Реализация  государственной  политики  в  области  приватизации  и  управления  государственной  и  муниципальной  собственностью</t>
  </si>
  <si>
    <t>0900000</t>
  </si>
  <si>
    <t>Оценка  недвижимости, признание  прав  и  регулирование  отношений  по  государственной  и  муниципальной  собственности</t>
  </si>
  <si>
    <t>0900200</t>
  </si>
  <si>
    <t xml:space="preserve">Реализация государственных функций, связанных с общегосударственным  управлением </t>
  </si>
  <si>
    <t>Бюджетные  инвестиции  в  объекты  капитального  строительства, невключенные  в  целевые  программы</t>
  </si>
  <si>
    <t>1020000</t>
  </si>
  <si>
    <t>Бюджетные инвестиции в объекты капитального строительства, не включенные в целевые программы</t>
  </si>
  <si>
    <t>1020102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</si>
  <si>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</si>
  <si>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Выполнение других обязательств государства</t>
  </si>
  <si>
    <t>0920300</t>
  </si>
  <si>
    <t>ДЦП "Поддержка органов местного самоуправления муниципальных образований Ленинградской области по повышению квалификации кадров и развитию нормативной правовой  базы на 2011-2013 годы"( софинансирование программы)</t>
  </si>
  <si>
    <t>Долгосрочная целевая программа "Демографическое развитие Ленинградской области на 2010-2011 годы" (софинансирование программы)</t>
  </si>
  <si>
    <t>Долгосрочная целевая программа "Развитие системы допризывной подготовки молодежи на территории Ленинградской области в 2010 - 2012 годах" ( софинансирование программы)</t>
  </si>
  <si>
    <t>Целевые программы муниципальных образований</t>
  </si>
  <si>
    <t>7950000</t>
  </si>
  <si>
    <t>МЦП  "Профилактика  правонарушений  в муниципальном образовании Волосовский муниципальный район Ленинградской  области  на 2011 - 2013 годы"</t>
  </si>
  <si>
    <t>7950005</t>
  </si>
  <si>
    <t>Региональные целевые программы</t>
  </si>
  <si>
    <t>Долгосрочная целевая программа "Демографическое развитие Ленинградской области на 2010-2011 годы" (субсидии  областного  бюджета)</t>
  </si>
  <si>
    <t>5228100</t>
  </si>
  <si>
    <t>Долгосрочная целевая программа "Развитие системы защиты прав потребителей в Ленинградской области на 2009-2011 годы" (субсидии  областного  бюджета)</t>
  </si>
  <si>
    <t>5228200</t>
  </si>
  <si>
    <t>Национальная  безопасность  и  правоохранительная  деятельность</t>
  </si>
  <si>
    <t>0300</t>
  </si>
  <si>
    <t>Органы  внутренних  дел</t>
  </si>
  <si>
    <t>0302</t>
  </si>
  <si>
    <t xml:space="preserve"> Целевые программы муниципальных образований</t>
  </si>
  <si>
    <t>Защита  населения  и  территории  от  чрезвычайных  ситуаций  природного  и  техногенного  характера, гражданская  оборона</t>
  </si>
  <si>
    <t>0309</t>
  </si>
  <si>
    <t>Мероприятия  по  предупреждению  и  ликвидации  последствий  чрезвычайных  ситуаций  и  стихийных  бедствий</t>
  </si>
  <si>
    <t>2180000</t>
  </si>
  <si>
    <t>Предупреждение  и  ликвидация  последствий  чрезвычайных  ситуаций  и  стихийных  бедствий  природного  и  техногенного  характера</t>
  </si>
  <si>
    <t>2180100</t>
  </si>
  <si>
    <t>Мероприятия  по  гражданской  обороне</t>
  </si>
  <si>
    <t>2190000</t>
  </si>
  <si>
    <t>Подготовка  населения  и  организаций  к  действиям  в  чрезвычайной  ситуации  в  мирное  и  военное  время</t>
  </si>
  <si>
    <t>2190100</t>
  </si>
  <si>
    <t>ДЦП "Развитие системы информирования и оповещения органов управления и населения Ленинградской  области  в кризисных ситуациях  на 2011-2013 годах"(софинансирование программы)</t>
  </si>
  <si>
    <t>Другие вопросы в области  национальной безопасности и правоохранительной деятельности</t>
  </si>
  <si>
    <t>0314</t>
  </si>
  <si>
    <t>5220000</t>
  </si>
  <si>
    <t xml:space="preserve"> ДЦП "Развитие системы допризывной подготовки молодежи на территории Ленинградской области  в 2010-2012 годов" (субсидии областного  бюджета</t>
  </si>
  <si>
    <t>5229400</t>
  </si>
  <si>
    <t>Национальная  экономика</t>
  </si>
  <si>
    <t>0400</t>
  </si>
  <si>
    <t>Сельское  хозяйство  и  рыболовство</t>
  </si>
  <si>
    <t>0405</t>
  </si>
  <si>
    <t xml:space="preserve">Государственная  поддержка  сельского  хозяйства  </t>
  </si>
  <si>
    <t>2600000</t>
  </si>
  <si>
    <t>Мероприятия  в  области  сельскохозяйственного  производства</t>
  </si>
  <si>
    <t>2600400</t>
  </si>
  <si>
    <t>Субсидии  юридическим  лицам</t>
  </si>
  <si>
    <t>006</t>
  </si>
  <si>
    <t>Транспорт</t>
  </si>
  <si>
    <t>0408</t>
  </si>
  <si>
    <t>Автомобильный  транспорт</t>
  </si>
  <si>
    <t>3030000</t>
  </si>
  <si>
    <t>Отдельные  мероприятия  в  области  автомобильного  транспорта</t>
  </si>
  <si>
    <t>3030200</t>
  </si>
  <si>
    <t>Связь  и  информатика</t>
  </si>
  <si>
    <t>Отдельные мероприятия в области информационно-коммуникационных технологий  и  связи</t>
  </si>
  <si>
    <t>Выполнение  функций  органами  местного  самоуправления  (развитие  и  поддержка  информационных  технологий, обеспечивающих  бюджетный  процесс - субсидии  областного  бюджета)</t>
  </si>
  <si>
    <t>Другие  вопросы  в  области  национальной  экономики</t>
  </si>
  <si>
    <t>0412</t>
  </si>
  <si>
    <t>Реализация  государственных  функций  в  области  национальной  экономики</t>
  </si>
  <si>
    <t>3400000</t>
  </si>
  <si>
    <t>Мероприятия  по  землеустройству  и  землепользование</t>
  </si>
  <si>
    <t>3400300</t>
  </si>
  <si>
    <t>7950007</t>
  </si>
  <si>
    <t>МЦП "Развитие и поддержка малого и среднего предпринимательства  в Волосовском муниципальном   районе    Ленинградской  области  на 2009 - 2013 годы"</t>
  </si>
  <si>
    <t>Жилищно-коммунальное  хозяйство</t>
  </si>
  <si>
    <t>0500</t>
  </si>
  <si>
    <t>Благоустройство</t>
  </si>
  <si>
    <t>0503</t>
  </si>
  <si>
    <t>6000000</t>
  </si>
  <si>
    <t>Прочие  мероприятия  по  благоустройству  городских  округов  и  поселений</t>
  </si>
  <si>
    <t>6000500</t>
  </si>
  <si>
    <t>Образование</t>
  </si>
  <si>
    <t>0700</t>
  </si>
  <si>
    <t>Дошкольное  образование</t>
  </si>
  <si>
    <t>0701</t>
  </si>
  <si>
    <t>Бюджетные  инвестиции  в  объекты  капитального  строительства  государственной  собственности  субъектов  Российской  Федерации  (объекты  капитального  строительства  собственности  муниципальных  образований)</t>
  </si>
  <si>
    <t>1020100</t>
  </si>
  <si>
    <t>Бюджетные  инвестиции  в  объекты  капитального  строительства  собственности  муниципальных  образований</t>
  </si>
  <si>
    <t>Бюджетные  инвестиции</t>
  </si>
  <si>
    <t>003</t>
  </si>
  <si>
    <t>Детские  дошкольные  учреждения</t>
  </si>
  <si>
    <t>4200000</t>
  </si>
  <si>
    <t>Обеспечение деятельности подведомственных учреждений</t>
  </si>
  <si>
    <t>4209900</t>
  </si>
  <si>
    <t>Выполнение функций бюджетными учреждениями</t>
  </si>
  <si>
    <t>001</t>
  </si>
  <si>
    <t>Выполнение функций бюджетными учреждениями  (расходы  за  счет  доходов  от  предпринимательской  деятельности)</t>
  </si>
  <si>
    <t>Долгосрочная целевая программа "Развитие дошкольного образования в Ленинградской области на 2011-2013 годы" (софинансирование программы)</t>
  </si>
  <si>
    <t>096</t>
  </si>
  <si>
    <t>Долгосрочная целевая программа "Развитие дошкольного образования в Ленинградской области на 2011-2013 годы"   (субсидии областного  бюджета)</t>
  </si>
  <si>
    <t>5229600</t>
  </si>
  <si>
    <t>Общее  образование</t>
  </si>
  <si>
    <t>0702</t>
  </si>
  <si>
    <t>Школы-детские сады, школы начальные, неполные средние и средние</t>
  </si>
  <si>
    <t>4210000</t>
  </si>
  <si>
    <t xml:space="preserve">Обеспечение деятельности подведомственных учреждений  </t>
  </si>
  <si>
    <t>4219900</t>
  </si>
  <si>
    <t>Выполнение  функций  бюджетными  учреждениями (субвенции  областного  бюджета  на  реализацию  основных  общеобразовательных  программ)</t>
  </si>
  <si>
    <t>Выполнение  функций  бюджетными   учреждениями  (субсидии  областного  бюджета  на  подготовку  учреждений  к  новому  учебному  году)</t>
  </si>
  <si>
    <t>4219910</t>
  </si>
  <si>
    <t>Выполнение  функций  бюджетными  учреждениями</t>
  </si>
  <si>
    <t>Выполнение  функций  бюджетными  учреждениями (софинансирование  ДЦП "Приоритетные направления развития образования Ленинградской области на 2011-2015 годы"  - софинансирование)</t>
  </si>
  <si>
    <t>Долгосрочная целевая программа "Демографическое развитие Ленинградской области на 2010-2011 годы" (софинансирование)</t>
  </si>
  <si>
    <t>Выполнение  функций  бюджетными   учреждениями (расходы  за  счет  доходов  от предпринимательской  деятельности)</t>
  </si>
  <si>
    <t>Учреждения по внешкольной работе с детьми</t>
  </si>
  <si>
    <t>4230000</t>
  </si>
  <si>
    <t>4239900</t>
  </si>
  <si>
    <t>Выполнение  функций  бюджетными  учреждениями  (соглашение по софинансированию  программы  по  информатизации МБ)</t>
  </si>
  <si>
    <t>Детские дома</t>
  </si>
  <si>
    <t>4240000</t>
  </si>
  <si>
    <t>4249900</t>
  </si>
  <si>
    <t xml:space="preserve">Выполнение функций бюджетными учреждениями  (субсидии  областного  бюджета  на  содержание  муниципальных  детских  домов)  </t>
  </si>
  <si>
    <t xml:space="preserve">Выполнение функций бюджетными учреждениями  </t>
  </si>
  <si>
    <t>Иные  безвозмездные  и  безвозвратные  перечисления</t>
  </si>
  <si>
    <t>5200000</t>
  </si>
  <si>
    <t>Ежемесячное  денежное  вознаграждение  за  классное  руководство</t>
  </si>
  <si>
    <t>5200900</t>
  </si>
  <si>
    <t>Молодежная  политика  и  оздоровление  детей</t>
  </si>
  <si>
    <t>0707</t>
  </si>
  <si>
    <t>Мероприятия  по  проведению  оздоровительной  кампании детей</t>
  </si>
  <si>
    <t>4320000</t>
  </si>
  <si>
    <t>Оздоровление  детей</t>
  </si>
  <si>
    <t>4320200</t>
  </si>
  <si>
    <t>Долгосрочная целевая программа "Демографическое развитие Ленинградской области на 2010-2011 годы" (софинансирование программы  МБ)</t>
  </si>
  <si>
    <t>МЦП  "Основные направления  развития молодежной политики  в Волосовском муниципальном районе Ленинградской области  на 2011-2013 годы"</t>
  </si>
  <si>
    <t>7950011</t>
  </si>
  <si>
    <t>Другие  вопросы  в области  образования</t>
  </si>
  <si>
    <t>0709</t>
  </si>
  <si>
    <t>Учебно-методические  кабинеты, централизованные  бухгалтерии, группы  хозяйственного  обслуживания, учебные  фильмотеки, межшкольные  учебно-производственные  комбинаты, логопедические  пункты</t>
  </si>
  <si>
    <t>4520000</t>
  </si>
  <si>
    <t>Обеспечение  деятельности  подведомственных  учреждений</t>
  </si>
  <si>
    <t>4529900</t>
  </si>
  <si>
    <t>Долгосрочная целевая программа "Приоритетные направления развития образования Ленинградской области на 2011-2015 годы" -субсидии  областного  бюджета</t>
  </si>
  <si>
    <t>5229500</t>
  </si>
  <si>
    <t xml:space="preserve"> "Противопожарная безопасность образовательных учреждений МО  Волосовский муниципальный район  на  2009-2012 годы"</t>
  </si>
  <si>
    <t>7950001</t>
  </si>
  <si>
    <t>" Образование и здоровье  2010 - 2014  годы"</t>
  </si>
  <si>
    <t>7950003</t>
  </si>
  <si>
    <t>"Безопасность  образовательных учреждений в  муниципальном образовании Волосовский муниципальный район Ленинградской  области  на 2010- 2014 годы"</t>
  </si>
  <si>
    <t>7950004</t>
  </si>
  <si>
    <t>Культура и кинематография</t>
  </si>
  <si>
    <t>0800</t>
  </si>
  <si>
    <t/>
  </si>
  <si>
    <t>Культура</t>
  </si>
  <si>
    <t>0801</t>
  </si>
  <si>
    <t>Учреждения культуры и мероприятия в сфере культуры и кинематографии</t>
  </si>
  <si>
    <t>442 99 00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</si>
  <si>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</si>
  <si>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(обеспечение деятельности межпоселенческой библиотеки)</t>
  </si>
  <si>
    <t>4429900</t>
  </si>
  <si>
    <t>017</t>
  </si>
  <si>
    <t>Профилактика  правонарушений  в муниципальном образовании Волосовский муниципальный район Ленинградской  области  на 2011 - 2013 годы</t>
  </si>
  <si>
    <t>Иные межбюджетные трансферты</t>
  </si>
  <si>
    <t>МЦП "Противопожарная безопасность учреждений культуры МО Волосовский муниципальный район Ленинградской области на 2011-2012 годы"</t>
  </si>
  <si>
    <t>7950018</t>
  </si>
  <si>
    <t>Здравоохранение</t>
  </si>
  <si>
    <t>0900</t>
  </si>
  <si>
    <t>Стационарная  помощь</t>
  </si>
  <si>
    <t>0901</t>
  </si>
  <si>
    <t>Больницы, клиники, госпитали, медико-санитарные  части</t>
  </si>
  <si>
    <t>4700000</t>
  </si>
  <si>
    <t xml:space="preserve">Выполнение  функций  бюджетными  учреждениями  (расходы  за  счет  доходов  от  предпринимательской  деятельности)  </t>
  </si>
  <si>
    <t>4709900</t>
  </si>
  <si>
    <t xml:space="preserve">Выполнение  функций  бюджетными  учреждениями   </t>
  </si>
  <si>
    <t>Долгосрочная целевая программа "Демографическое развитие Ленинградской области на 2010-2011гг."( субсидии областного  бюджета)</t>
  </si>
  <si>
    <t>МЦП «Обеспечение антитеррористической защищенности  объектов здравоохранения  муниципального образования  Волосовский муниципальный район на 2010-2011 годы»</t>
  </si>
  <si>
    <t>7950008</t>
  </si>
  <si>
    <t>Амбулаторная  помощь</t>
  </si>
  <si>
    <t>0902</t>
  </si>
  <si>
    <t>Выполнение  функций  бюджетными  учреждениями  (за  счет  расходов  от  предпринимательской  деятельности)</t>
  </si>
  <si>
    <t>Выполнение  функций  бюджетными  учреждениями (софинансирование подпрограммы "Вирусный гепатит")</t>
  </si>
  <si>
    <t>Региональная целевая программа "Предупреждение и борьба с социально-значимыми заболеваниями. Обеспечение безопасного материнства и детства в Ленинградской области" (субсидии областного бюджета)</t>
  </si>
  <si>
    <t>Подпрограмма "Здоровое поколение"</t>
  </si>
  <si>
    <t>5226401</t>
  </si>
  <si>
    <t>Подпрограмма "Вакцинопрофилактика"</t>
  </si>
  <si>
    <t>5226402</t>
  </si>
  <si>
    <t>Подпрограмма "Развитие материально-технической базы учреждений здравоохранения"</t>
  </si>
  <si>
    <t>5226404</t>
  </si>
  <si>
    <t>Подпрограмма "Болезни системы кровообращения"</t>
  </si>
  <si>
    <t>5226409</t>
  </si>
  <si>
    <t>Подпрограмма "Сахарный диабет"</t>
  </si>
  <si>
    <t>5226411</t>
  </si>
  <si>
    <t>Региональная целевая программа "Предупреждение и борьба с социально-значимыми заболеваниями. Обеспечение безопасного материнства и детства в Ленинградской области" ( средства местного  бюджета)</t>
  </si>
  <si>
    <t>МЦП  "Противопожарная безопасность учреждений здравоохранения"</t>
  </si>
  <si>
    <t>7950006</t>
  </si>
  <si>
    <t>МЦП "Профилактика и снижение заболеваемости туберкулезом на 2010 год"</t>
  </si>
  <si>
    <t>7950009</t>
  </si>
  <si>
    <t>МЦП "По предупреждению распространения ВИЧ-инфекции в Волосовском районе на 2010-2013 годы"</t>
  </si>
  <si>
    <t>7950010</t>
  </si>
  <si>
    <t>5201800</t>
  </si>
  <si>
    <t>Медицинская  помощь  в  дневных  стационарах  всех  типов</t>
  </si>
  <si>
    <t>0903</t>
  </si>
  <si>
    <t>Скорая  медицинская  помощь</t>
  </si>
  <si>
    <t>0904</t>
  </si>
  <si>
    <t>Выполнение  функций  бюджетными  учреждениями (софинансирование  подпрограммы "Скорая медицинская помощь")</t>
  </si>
  <si>
    <t>Другие вопросы в области здравоохранения</t>
  </si>
  <si>
    <t>0909</t>
  </si>
  <si>
    <t>Социальная  политика</t>
  </si>
  <si>
    <t>1000</t>
  </si>
  <si>
    <t>Пенсионное  обеспечение</t>
  </si>
  <si>
    <t>1001</t>
  </si>
  <si>
    <t>Доплаты  к  пенсиям, дополнительное  пенсионное  обеспечение</t>
  </si>
  <si>
    <t>4910000</t>
  </si>
  <si>
    <t>Доплаты  к  пенсиям  государственных  служащих  субъектов  Российской  Федерации  и  муниципальных  служащих</t>
  </si>
  <si>
    <t>4910100</t>
  </si>
  <si>
    <t>Социальные  выплаты</t>
  </si>
  <si>
    <t>005</t>
  </si>
  <si>
    <t>Социальное  обслуживание  населения</t>
  </si>
  <si>
    <t>1002</t>
  </si>
  <si>
    <t>Учреждения  социального  обслуживания  населения</t>
  </si>
  <si>
    <t>5080000</t>
  </si>
  <si>
    <t>5089900</t>
  </si>
  <si>
    <t>Выполнение  функций  бюджетными  учреждениями  (субвенции областного  бюджета  на  предоставление  социального  обслуживания  населения)</t>
  </si>
  <si>
    <t>Социальное  обеспечение  населения</t>
  </si>
  <si>
    <t>1003</t>
  </si>
  <si>
    <t>Социальная  помощь</t>
  </si>
  <si>
    <t>5050000</t>
  </si>
  <si>
    <t>Выплата  пособия  на погребение  и  возмещение  расходов  по гарантированному  перечню  услуг   по погребению  за  счет  бюджетов  субъектов  Российской  Федерации  и  местных  бюджетов</t>
  </si>
  <si>
    <t>5052205</t>
  </si>
  <si>
    <t>Обеспечение  жилыми  помещениями  детей-сирот, детей, оставшихся  без  попечения  родителей, а  также  детей, находящихся  под  опекой  (попечительством), не  имеющих  закрепленного  жилого  помещения</t>
  </si>
  <si>
    <t>5053600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</si>
  <si>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</si>
  <si>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 равной  доступности  услуг  общественного  транспорта  на  территории  Ленинградской области  для  отдельных  категорий  граждан, оказание  мер  социальной  поддержки  которым  относится  к  ведению  Российской  Федерации  и  субъектов  Российской  Федерации  -  льготный  проезд  детей-сирот</t>
  </si>
  <si>
    <t>5053700</t>
  </si>
  <si>
    <t>Оплата  жилья и коммунальных  услуг  отдельным  категориям  граждан</t>
  </si>
  <si>
    <t>Оплата  жилья и коммунальных  услуг  отдельным  категориям  граждан    (сиротам  и  детям, оставшимся  без  попечения  родителей)</t>
  </si>
  <si>
    <t>5054600</t>
  </si>
  <si>
    <t>Предоставление  гражданам  субсидий  на  оплату  жилого  помещения  и  коммунальных  услуг</t>
  </si>
  <si>
    <t>Обеспечение  мер  социальной  поддержки  жертв  политических  репрессий</t>
  </si>
  <si>
    <t>5055530</t>
  </si>
  <si>
    <t>Социальные  выплаты  (оплата  жилья  и  коммунальных  услуг)</t>
  </si>
  <si>
    <t>5055533</t>
  </si>
  <si>
    <t>921</t>
  </si>
  <si>
    <t>Социальные  выплаты  (ежемесячные  денежные  выплаты)</t>
  </si>
  <si>
    <t>5055534</t>
  </si>
  <si>
    <t>924</t>
  </si>
  <si>
    <t>Социальные  выплаты  (на  ремонт  и  изготовление  зубных  протезов)</t>
  </si>
  <si>
    <t>5055535</t>
  </si>
  <si>
    <t>927</t>
  </si>
  <si>
    <t>Оказание  других  видов  социальной  помощи</t>
  </si>
  <si>
    <t>5058600</t>
  </si>
  <si>
    <t>Социальные  выплаты  (предоставление  государственной  социальной  помощи  в  форме  единовременной  денежной  выплаты  или  натуральной  помощи)</t>
  </si>
  <si>
    <t>5058601</t>
  </si>
  <si>
    <t>Социальные  выплаты  (меры   социальной  поддержки  по  предоставлению  единовременной    выплаты лицам, состоящим  в  браке  50,60,70 и  75  лет)</t>
  </si>
  <si>
    <t>5058602</t>
  </si>
  <si>
    <t>Социальные  выплаты  (меры  социальной  поддержки  многодетных  семей  по  оплате  жилья  и  коммунальных  услуг)</t>
  </si>
  <si>
    <t>5058603</t>
  </si>
  <si>
    <t>Социальные  выплаты  (меры  социальной  поддержки  лиц, удостоенных  звания  "Ветеран  труда  Ленинградской  области")</t>
  </si>
  <si>
    <t>5058604</t>
  </si>
  <si>
    <t>Социальны  выплаты  (меры  социальной  поддержки  по  предоставлению  единовременного  пособия  при  рождении  ребенка)</t>
  </si>
  <si>
    <t>5058605</t>
  </si>
  <si>
    <t>Социальные  выплаты  (меры  социальной  поддержки  многодетных  семей  по  предоставлению  ежегодной  денежной  выплаты)</t>
  </si>
  <si>
    <t>5058606</t>
  </si>
  <si>
    <t>Социальные  выплаты  (меры  социальной  поддержки  многодетных  семей  по  предоставлению бесплатного  проезда  детям)</t>
  </si>
  <si>
    <t>5058607</t>
  </si>
  <si>
    <t>Социальные  выплаты  (меры  социальной  поддержки  по  предоставлению  ежемесячной  денежной  компенсации  на  полноценное  питание  беременным  женщинам, кормящим  матерям  и  детям  до  трех  лет)</t>
  </si>
  <si>
    <t>5058609</t>
  </si>
  <si>
    <t>Социальные  выплаты  (на  питание  обучающихся  в  общеобразовательных  учреждениях, расположенных на территории Ленинградской области)</t>
  </si>
  <si>
    <t>5058610</t>
  </si>
  <si>
    <t>Социальные  выплаты  (меры  социальной  поддержки  сельских  специалистов  по  оплате  жилья  и  коммунальных  услуг)</t>
  </si>
  <si>
    <t>5058612</t>
  </si>
  <si>
    <t>Ежемесячное  пособие  на  ребенка  (областной  бюджет)</t>
  </si>
  <si>
    <t>5058613</t>
  </si>
  <si>
    <t>Социальные  выплаты  (меры  социальной  поддержки  инвалидам, получившим  транспортные  средства  бесплатно  или  приобретшим  его  на  льготных  условиях; инвалидам  І   и  II групп, приобретшим  транспортные  средства  за  полную  стоимость; инвалидам, вследствие  общего  заболевания; инвалидам  с  детства, детям-инвалидам, имеющим  медицинские  показания  на  обеспечение  транспортным  средством  и  приобретшим  его  самостоятельно  в  части  выплаты  денежной  компенсации  расходов  на  бензин, ремонт, техническое  обслуживание  транспортных  средств  и  запасные  части  к  ним)</t>
  </si>
  <si>
    <t>5058617</t>
  </si>
  <si>
    <t>Меры  социальной  поддержки  тружеников  тыла по предоставлению ежемесячной  денежной  выплаты  -   ОБ</t>
  </si>
  <si>
    <t>5058620</t>
  </si>
  <si>
    <t>Меры  социальной  поддержки  ветеранов  труда на  ремонт  и  изготовление  зубных  протезов</t>
  </si>
  <si>
    <t>5058621</t>
  </si>
  <si>
    <t>Меры  социальной  поддержки  ветеранов  труда по предоставлению ежемесячной  денежной  выплаты)</t>
  </si>
  <si>
    <t>5058623</t>
  </si>
  <si>
    <t>Меры  социальной  поддержки  ветеранов  труда по  оплате  жилья  и  коммунальных  услуг</t>
  </si>
  <si>
    <t>5058624</t>
  </si>
  <si>
    <t>Охрана  семьи  и  детства</t>
  </si>
  <si>
    <t>1004</t>
  </si>
  <si>
    <t>5200100</t>
  </si>
  <si>
    <t>Компенсация  части  родительской  платы  за  содержание  ребенка  в  государственных  и  муниципальных  образовательных  учреждениях, реализующих  основную  общеобразовательную  программу  дошкольного  образования</t>
  </si>
  <si>
    <t>5201000</t>
  </si>
  <si>
    <t>Содержание  ребенка  в  семье  опекуна  и  приемной  семье, а  также  оплата  труда  приемного  родителя</t>
  </si>
  <si>
    <t>Материальное  обеспечение  приемной  семьи</t>
  </si>
  <si>
    <t>5201310</t>
  </si>
  <si>
    <t>Выплаты  приемной  семье  на  содержание  подопечных  детей</t>
  </si>
  <si>
    <t>5201311</t>
  </si>
  <si>
    <t>Оплата  труда приемного  родителя</t>
  </si>
  <si>
    <t>5201312</t>
  </si>
  <si>
    <t>951</t>
  </si>
  <si>
    <t>Выплаты  семьям  опекунов  на  содержание  подопечных  детей</t>
  </si>
  <si>
    <t>5201320</t>
  </si>
  <si>
    <t>Социальные  выплаты  (областной  бюджет)</t>
  </si>
  <si>
    <t>952</t>
  </si>
  <si>
    <t>Другие  вопросы  в  области  социальной  политики</t>
  </si>
  <si>
    <t>1006</t>
  </si>
  <si>
    <t>Центральный  аппарат</t>
  </si>
  <si>
    <t>Реализация  государственных  функций  в  области  социальной  политики</t>
  </si>
  <si>
    <t>5140000</t>
  </si>
  <si>
    <t xml:space="preserve">Мероприятия в области социальной политики </t>
  </si>
  <si>
    <t>5140100</t>
  </si>
  <si>
    <t>ДЦП "Программа демографического развития в  Ленинградской области на 2010-2011 годы"  (софинансирование программы)</t>
  </si>
  <si>
    <t>5140101</t>
  </si>
  <si>
    <t>ДЦП "Формирование доступной среды жизнедеятельности для инвалидов в Ленинградской области на 2011-2013 годы" (софинансирование программы)</t>
  </si>
  <si>
    <t>5140102</t>
  </si>
  <si>
    <t xml:space="preserve"> ДЦП"Развитие системы социального обслуживания семей и детей 2011- 2013 годы" (софинансирование программы)</t>
  </si>
  <si>
    <t>5140103</t>
  </si>
  <si>
    <t>Субсидии отдельным  общественным организациям  и  иным  некоммерческим  объединениям</t>
  </si>
  <si>
    <t>5140500</t>
  </si>
  <si>
    <t>019</t>
  </si>
  <si>
    <t>Субсидии  некоммерческим  организациям  (за  счет  трансфертов  из  областного  бюджета)</t>
  </si>
  <si>
    <t>Субсидии  некоммерческим  организациям</t>
  </si>
  <si>
    <t>Целевые программы  муниципальных образований</t>
  </si>
  <si>
    <t>"Профилактика  правонарушений  в муниципальном образовании Волосовский муниципальный район Ленинградской  области  на 2011 - 2013 годы"</t>
  </si>
  <si>
    <t>"Создание и сохранение рабочих мест для инвалидов в Волосовском муниципальном районе на 2011-2013 годы"</t>
  </si>
  <si>
    <t>7950019</t>
  </si>
  <si>
    <t>Физическая  культура  и  спорт</t>
  </si>
  <si>
    <t>1100</t>
  </si>
  <si>
    <t xml:space="preserve">Физическая  культура  </t>
  </si>
  <si>
    <t>1101</t>
  </si>
  <si>
    <t>Развитие   физической культуры и спорта  в муниципальном образовании Волосовский муниципальный район Ленинградской  области  на 2011 - 2013 годы</t>
  </si>
  <si>
    <t>7950002</t>
  </si>
  <si>
    <t>Обслуживание  государственного  и  муниципального  долга</t>
  </si>
  <si>
    <t>1300</t>
  </si>
  <si>
    <t>Процентные  платежи  по  долговым  обязательствам</t>
  </si>
  <si>
    <t>1301</t>
  </si>
  <si>
    <t>0650000</t>
  </si>
  <si>
    <t>Процентные  платежи  по  муниципальному  долгу</t>
  </si>
  <si>
    <t>0650300</t>
  </si>
  <si>
    <t>Межбюджетные  трансферты</t>
  </si>
  <si>
    <t>1400</t>
  </si>
  <si>
    <t>Дотации  бюджетам  субъектов  Российской  Федерации  и  муниципальных  образований</t>
  </si>
  <si>
    <t>1401</t>
  </si>
  <si>
    <t>Выравнивание  бюджетной  обеспеченности</t>
  </si>
  <si>
    <t>5160000</t>
  </si>
  <si>
    <t xml:space="preserve">Выравнивание  бюджетной  обеспеченности  поселений  из  районного  фонда  финансовой  поддержки </t>
  </si>
  <si>
    <t>5160130</t>
  </si>
  <si>
    <t>Фонд  финансовой  поддержки</t>
  </si>
  <si>
    <t>008</t>
  </si>
  <si>
    <t>Приложение № 10</t>
  </si>
  <si>
    <t>решением  совета  депутатов  муниципального образования</t>
  </si>
  <si>
    <t>от  22  декабря  2010 года    № 110</t>
  </si>
  <si>
    <t>на  2012  - 2013   годы</t>
  </si>
  <si>
    <t>(рубли)</t>
  </si>
  <si>
    <t>2012год</t>
  </si>
  <si>
    <t>2013 год</t>
  </si>
  <si>
    <t>Выполнение функций  органами  местного  самоуправления  (полномочия  поселений  по  исполнению  части  функций  по  обеспечению  бюджетного  процесса  в  поселениях)</t>
  </si>
  <si>
    <t>ДЦП "Развитие системы информирования и оповещения органов управления и населения ЛО в кризисных ситуациях  на 2011-2013 годах"  (софинансирование  программы)</t>
  </si>
  <si>
    <t>Внедрение и сопровождение программных комплексов "Планирование  местного бюджета" - субсидии областного  бюджета</t>
  </si>
  <si>
    <t>0410</t>
  </si>
  <si>
    <t>3300200</t>
  </si>
  <si>
    <t>"Развитие и поддержка малого и среднего предпринимательства  в Волосовском муниципальном   районе    Ленинградской  области  на 2009 - 2013 годы"</t>
  </si>
  <si>
    <t>Долгосрочная целевая программа "Развитие дошкольного образования в Ленинградской области на 2011-2013 годы"(софинансирование программы МБ)</t>
  </si>
  <si>
    <t>Долгосрочная целевая программа "Развитие дошкольного образования в Ленинградской области на 2011-2013 годы"  (субсидии  областного  бюджета)</t>
  </si>
  <si>
    <t>000</t>
  </si>
  <si>
    <t>Выполнение  функций  бюджетными  учреждениями (софинансирование  Долгосрочная целевая программа "Приоритетные направления развития образования Ленинградской области на 2011-2015 годы" средства МБ)</t>
  </si>
  <si>
    <t>Долгосрочная целевая программа "Приоритетные направления развития образования Ленинградской области на 2011-2015 годы"</t>
  </si>
  <si>
    <t>"Противопожарная безопасность учреждений образования"</t>
  </si>
  <si>
    <t>Библиотеки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</si>
  <si>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</si>
  <si>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целевая программ</t>
  </si>
  <si>
    <t xml:space="preserve">  ДЦП " Укрепление МТБ полустационарных учреждений социального обслуживания населения Ленинградской области на 2011-2013 годы"(софинансирование МБ)</t>
  </si>
  <si>
    <t>Обеспечение  равной  доступности  услуг  общественного  транспорта  на  территории Ленинградской области  для  отдельных  категорий  граждан, оказание  мер  социальной  поддержки  которым  относится  к  ведению  Российской  Федерации  и  субъектов  Российской  Федерации  -  льготный  проезд  детей-сирот</t>
  </si>
  <si>
    <t xml:space="preserve"> ДЦП"Развитие системы социального обслуживания семей и детей" (софинансирование программы)</t>
  </si>
  <si>
    <t>Развитие   физической культуры и спорта  в муниципальном образовании Волосовский муниципальный район Ленинградской  области  на 2008 - 2010 годы</t>
  </si>
  <si>
    <t>Условно утвержденные расходы</t>
  </si>
  <si>
    <t>9990000</t>
  </si>
  <si>
    <t>999</t>
  </si>
  <si>
    <t>Приложение  № 11</t>
  </si>
  <si>
    <t>УТВЕРЖДЕНА</t>
  </si>
  <si>
    <t xml:space="preserve">от  22    декабря  2010  года    № 110 </t>
  </si>
  <si>
    <t xml:space="preserve"> ВЕДОМСТВЕННАЯ СТРУКТУРА</t>
  </si>
  <si>
    <t xml:space="preserve">расходов   бюджета  муниципального  образования  </t>
  </si>
  <si>
    <t>Волосовский  муниципальный  район  Ленинградской  области</t>
  </si>
  <si>
    <t>на  2011  год</t>
  </si>
  <si>
    <t>Г</t>
  </si>
  <si>
    <t>1. Администрация  муниципального  образования  Волосовский  муниципальный  район  Ленинградской  области</t>
  </si>
  <si>
    <t>002</t>
  </si>
  <si>
    <t>Выполнение  функций  органами  местного  самоуправления (содержание  немуниципальных  служащих)</t>
  </si>
  <si>
    <t>Целевые  программы  муниципальных  образований</t>
  </si>
  <si>
    <t>Муниципальная целевая программа  "Профилактика  правонарушений  в муниципальном образовании Волосовский муниципальный район Ленинградской  области  на 2011 - 2013 годы"(софинансирование программы МБ)</t>
  </si>
  <si>
    <t>Долгосрочная целевая программа "Демографическое развитие Ленинградской области на 2010-2011 годы"</t>
  </si>
  <si>
    <t>Долгосрочная целевая программа "Развитие системы защиты прав потребителей в Ленинградской области на 2009-2011 годы"</t>
  </si>
  <si>
    <t>Воинские  формирования  (органы, подразделения)</t>
  </si>
  <si>
    <t>Муниципальные целевые программы</t>
  </si>
  <si>
    <t>7920000</t>
  </si>
  <si>
    <t>Муниципальная целевая программа  "Профилактика  правонарушений  в муниципальном образовании Волосовский муниципальный район Ленинградской  области  на 2011 - 2013 годы"</t>
  </si>
  <si>
    <t>ДЦП "Развитие системы информирования и оповещения органов управления и населения ЛО в кризисных ситуациях  на 2011-2013 годах"(софинансирование из бюджета района)</t>
  </si>
  <si>
    <t xml:space="preserve"> ДЦП "Развитие системы допризывной подготовки молодежи на территории Ленинградской области  в 2010-2012 г." (субсидии ОБ)</t>
  </si>
  <si>
    <t>МЦП  "Развитие  и  поддержка  малого  и  среднего  предпринимательства  в  Волосовском  муниципальном  районе  на  2009-2013  годы"</t>
  </si>
  <si>
    <t>Выполнение  функций  органами  местного  самоуправления  софинансирование по  соглашению  РЦП  "Демографическое  развитие  Ленинградской  области    на  2009-2011  годы" (софинансирование программы МБ)</t>
  </si>
  <si>
    <t>Социальное обеспечение населения</t>
  </si>
  <si>
    <t>Общегосударственные  вопросы</t>
  </si>
  <si>
    <t>Функционирование  Правительства  Российской  Федерации, высших  исполнительных  органов  государственной  власти, местных  администраций</t>
  </si>
  <si>
    <t>0000000</t>
  </si>
  <si>
    <t>Руководство  и  управление  в  сфере  установленных  функций  органов  государственной  власти  субъектов  Российской  Федерации, местных  администраций</t>
  </si>
  <si>
    <t>Другие  общегосударственные  вопросы</t>
  </si>
  <si>
    <t>Выполнение  функций  органами  местного  самоуправления  (отдельные  государственные  полномочия  в  сфере  опеки  и  попечительства)</t>
  </si>
  <si>
    <t>Долгосрочная целевая программа "Развитие дошкольного образования в Ленинградской области на 2011-2013 годы" (софинансирование программы МБ)</t>
  </si>
  <si>
    <t>Долгосрочная целевая программа "Развитие дошкольного образования в Ленинградской области на 2011-2013 годы"</t>
  </si>
  <si>
    <t>Выполнение  функций  бюджетными  учреждениями  (соглашение по софинансированию  программы  по  информатизации)</t>
  </si>
  <si>
    <t>Мероприятия  по  проведению  оздоровительной  кампании  детей</t>
  </si>
  <si>
    <t>Муниципальные  целевые  программы</t>
  </si>
  <si>
    <t>Обеспечение  равной  доступности  услуг  общественного  транспорта  на  территории  соответствующего  субъекта  Российской  Федерации  для  отдельных  категорий  граждан, оказание  мер  социальной  поддержки  которым  относится  к  ведению  Российской  Федерации  и  субъектов  Российской  Федерации</t>
  </si>
  <si>
    <t>Обеспечение  равной  доступности  услуг  общественного  транспорта  на  территории  соответствующего  субъекта  Российской  Федерации  для  отдельных  категорий  граждан, оказание  мер  социальной  поддержки  которым  относится  к  ведению  Российской  Федерации  и  субъектов  Российской  Федерации  -  льготный  проезд  детей-сирот</t>
  </si>
  <si>
    <t>5053701</t>
  </si>
  <si>
    <t>Оплата  жилищно-коммунальных  услуг  отдельным  категориям  граждан</t>
  </si>
  <si>
    <t>Оплата  жилищно-коммунальных  услуг  отдельным  категориям  граждан    (сиротам  и  детям, оставшимся  без  попечения  родителей)</t>
  </si>
  <si>
    <t>5054603</t>
  </si>
  <si>
    <t>Оказание других видов социальной помощи</t>
  </si>
  <si>
    <t>Оплата  труда  приемного  родителя</t>
  </si>
  <si>
    <t>Выполнение  функций  органами  местного  самоуправления  (областной  бюджет)</t>
  </si>
  <si>
    <t>025</t>
  </si>
  <si>
    <t xml:space="preserve">Выполнение функций  органами  местного  самоуправления  (отдельные  государственные  полномочия  по  исполнению  органами местного  самоуправления  части  функций  по  исполнению  областного  бюджета  Ленинградской  области - субвенции  областного  бюджета)  </t>
  </si>
  <si>
    <t>026</t>
  </si>
  <si>
    <t>5079900</t>
  </si>
  <si>
    <t>Социальные  выплаты  (меры  социальной  поддержки  лиц, удостоенных звания   "Ветеран  труда  Ленинградской  области")</t>
  </si>
  <si>
    <t>Социальные  выплаты  (меры  социальной  поддержки  многодетных  семей  по  предоставлению  льготного  проезда  детям)</t>
  </si>
  <si>
    <t>911</t>
  </si>
  <si>
    <t>903</t>
  </si>
  <si>
    <t>900</t>
  </si>
  <si>
    <t>901</t>
  </si>
  <si>
    <t>ДЦП "Программа демографического развития в  Ленинградской области"  (софинансирование программы)</t>
  </si>
  <si>
    <t xml:space="preserve">  "Профилактика  правонарушений  в муниципальном образовании Волосовский муниципальный район Ленинградской  области  на 2011 - 2013 годы"</t>
  </si>
  <si>
    <t>6.Муниципальное  учреждение  здравоохранения  "Волосовская  центральная  районная  больница"</t>
  </si>
  <si>
    <t>027</t>
  </si>
  <si>
    <t>Долгосрочная целевая программа "Демографическое развитие Ленинградской области на 2010-2011гг."( софинансирование программы)</t>
  </si>
  <si>
    <t>Выполнение функций бюджетными учреждениями                               ( софинансирование РЦП по соглашению)</t>
  </si>
  <si>
    <t>Приложение № 12</t>
  </si>
  <si>
    <t>от   22 декабря 2010 года №  110</t>
  </si>
  <si>
    <t>2012 год</t>
  </si>
  <si>
    <t>ДЦП "Развитие системы информирования и оповещения органов управления и населения ЛО в кризисных ситуациях  на 2011-2013 годах"</t>
  </si>
  <si>
    <t>Социальные  выплаты  (меры  социальной  поддержки  лиц, удостоенных  звания   "Ветеран  труда  Ленинградской  области")</t>
  </si>
  <si>
    <t xml:space="preserve">Выполнение  функций  бюджетными  учреждениями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</si>
</sst>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00"/>
    <numFmt numFmtId="167" formatCode="00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</numFmts>
  <fonts count="55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hair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56">
      <alignment/>
      <protection/>
    </xf>
    <xf numFmtId="0" fontId="2" fillId="0" borderId="0" xfId="56" applyFont="1" applyAlignment="1">
      <alignment wrapText="1"/>
      <protection/>
    </xf>
    <xf numFmtId="0" fontId="3" fillId="0" borderId="0" xfId="56" applyFont="1" applyAlignment="1">
      <alignment horizontal="center" vertical="top" wrapText="1"/>
      <protection/>
    </xf>
    <xf numFmtId="0" fontId="3" fillId="0" borderId="0" xfId="56" applyFont="1" applyFill="1" applyAlignment="1">
      <alignment horizontal="center" vertical="top" wrapText="1"/>
      <protection/>
    </xf>
    <xf numFmtId="0" fontId="2" fillId="0" borderId="0" xfId="56" applyFont="1" applyFill="1" applyAlignment="1">
      <alignment horizontal="center" vertical="top" wrapText="1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1" xfId="56" applyFont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2" fillId="0" borderId="14" xfId="56" applyFont="1" applyFill="1" applyBorder="1" applyAlignment="1">
      <alignment horizontal="center"/>
      <protection/>
    </xf>
    <xf numFmtId="0" fontId="5" fillId="0" borderId="15" xfId="56" applyFont="1" applyBorder="1" applyAlignment="1">
      <alignment wrapText="1"/>
      <protection/>
    </xf>
    <xf numFmtId="0" fontId="5" fillId="0" borderId="13" xfId="56" applyFont="1" applyBorder="1">
      <alignment/>
      <protection/>
    </xf>
    <xf numFmtId="0" fontId="5" fillId="0" borderId="13" xfId="56" applyFont="1" applyBorder="1" applyAlignment="1">
      <alignment horizontal="left"/>
      <protection/>
    </xf>
    <xf numFmtId="4" fontId="6" fillId="0" borderId="14" xfId="56" applyNumberFormat="1" applyFont="1" applyFill="1" applyBorder="1">
      <alignment/>
      <protection/>
    </xf>
    <xf numFmtId="0" fontId="6" fillId="0" borderId="15" xfId="56" applyFont="1" applyBorder="1" applyAlignment="1">
      <alignment wrapText="1"/>
      <protection/>
    </xf>
    <xf numFmtId="0" fontId="6" fillId="0" borderId="13" xfId="56" applyFont="1" applyBorder="1" applyAlignment="1">
      <alignment horizontal="left"/>
      <protection/>
    </xf>
    <xf numFmtId="0" fontId="7" fillId="0" borderId="0" xfId="56" applyFont="1">
      <alignment/>
      <protection/>
    </xf>
    <xf numFmtId="0" fontId="8" fillId="0" borderId="15" xfId="56" applyFont="1" applyBorder="1" applyAlignment="1">
      <alignment wrapText="1"/>
      <protection/>
    </xf>
    <xf numFmtId="49" fontId="8" fillId="0" borderId="13" xfId="56" applyNumberFormat="1" applyFont="1" applyBorder="1">
      <alignment/>
      <protection/>
    </xf>
    <xf numFmtId="0" fontId="8" fillId="0" borderId="13" xfId="56" applyFont="1" applyBorder="1" applyAlignment="1">
      <alignment horizontal="left"/>
      <protection/>
    </xf>
    <xf numFmtId="4" fontId="8" fillId="0" borderId="14" xfId="56" applyNumberFormat="1" applyFont="1" applyFill="1" applyBorder="1">
      <alignment/>
      <protection/>
    </xf>
    <xf numFmtId="0" fontId="9" fillId="0" borderId="0" xfId="56" applyFont="1">
      <alignment/>
      <protection/>
    </xf>
    <xf numFmtId="0" fontId="9" fillId="0" borderId="15" xfId="56" applyFont="1" applyBorder="1" applyAlignment="1">
      <alignment wrapText="1"/>
      <protection/>
    </xf>
    <xf numFmtId="49" fontId="9" fillId="0" borderId="13" xfId="56" applyNumberFormat="1" applyFont="1" applyBorder="1">
      <alignment/>
      <protection/>
    </xf>
    <xf numFmtId="0" fontId="9" fillId="0" borderId="13" xfId="56" applyFont="1" applyBorder="1" applyAlignment="1">
      <alignment horizontal="left"/>
      <protection/>
    </xf>
    <xf numFmtId="4" fontId="9" fillId="0" borderId="14" xfId="56" applyNumberFormat="1" applyFont="1" applyFill="1" applyBorder="1">
      <alignment/>
      <protection/>
    </xf>
    <xf numFmtId="0" fontId="10" fillId="0" borderId="15" xfId="56" applyFont="1" applyBorder="1" applyAlignment="1">
      <alignment wrapText="1"/>
      <protection/>
    </xf>
    <xf numFmtId="49" fontId="10" fillId="0" borderId="13" xfId="56" applyNumberFormat="1" applyFont="1" applyBorder="1">
      <alignment/>
      <protection/>
    </xf>
    <xf numFmtId="0" fontId="10" fillId="0" borderId="13" xfId="56" applyFont="1" applyBorder="1" applyAlignment="1">
      <alignment horizontal="left"/>
      <protection/>
    </xf>
    <xf numFmtId="4" fontId="10" fillId="0" borderId="14" xfId="56" applyNumberFormat="1" applyFont="1" applyFill="1" applyBorder="1">
      <alignment/>
      <protection/>
    </xf>
    <xf numFmtId="4" fontId="9" fillId="0" borderId="0" xfId="56" applyNumberFormat="1" applyFont="1">
      <alignment/>
      <protection/>
    </xf>
    <xf numFmtId="49" fontId="8" fillId="0" borderId="13" xfId="56" applyNumberFormat="1" applyFont="1" applyBorder="1" applyAlignment="1">
      <alignment horizontal="left"/>
      <protection/>
    </xf>
    <xf numFmtId="49" fontId="10" fillId="0" borderId="13" xfId="56" applyNumberFormat="1" applyFont="1" applyBorder="1" applyAlignment="1">
      <alignment horizontal="left"/>
      <protection/>
    </xf>
    <xf numFmtId="49" fontId="9" fillId="0" borderId="13" xfId="56" applyNumberFormat="1" applyFont="1" applyBorder="1" applyAlignment="1">
      <alignment horizontal="left"/>
      <protection/>
    </xf>
    <xf numFmtId="0" fontId="9" fillId="0" borderId="15" xfId="56" applyNumberFormat="1" applyFont="1" applyBorder="1" applyAlignment="1">
      <alignment wrapText="1"/>
      <protection/>
    </xf>
    <xf numFmtId="165" fontId="9" fillId="0" borderId="13" xfId="56" applyNumberFormat="1" applyFont="1" applyBorder="1" applyAlignment="1">
      <alignment horizontal="left"/>
      <protection/>
    </xf>
    <xf numFmtId="49" fontId="12" fillId="0" borderId="13" xfId="52" applyNumberFormat="1" applyFont="1" applyBorder="1" applyAlignment="1">
      <alignment vertical="top" wrapText="1"/>
      <protection/>
    </xf>
    <xf numFmtId="0" fontId="9" fillId="0" borderId="0" xfId="56" applyFont="1" applyBorder="1" applyAlignment="1">
      <alignment wrapText="1"/>
      <protection/>
    </xf>
    <xf numFmtId="49" fontId="9" fillId="0" borderId="0" xfId="56" applyNumberFormat="1" applyFont="1" applyBorder="1">
      <alignment/>
      <protection/>
    </xf>
    <xf numFmtId="0" fontId="9" fillId="0" borderId="0" xfId="56" applyFont="1" applyBorder="1" applyAlignment="1">
      <alignment horizontal="left"/>
      <protection/>
    </xf>
    <xf numFmtId="4" fontId="9" fillId="0" borderId="0" xfId="56" applyNumberFormat="1" applyFont="1" applyFill="1" applyBorder="1">
      <alignment/>
      <protection/>
    </xf>
    <xf numFmtId="0" fontId="9" fillId="0" borderId="0" xfId="56" applyFont="1" applyBorder="1">
      <alignment/>
      <protection/>
    </xf>
    <xf numFmtId="0" fontId="8" fillId="0" borderId="16" xfId="53" applyFont="1" applyFill="1" applyBorder="1" applyAlignment="1">
      <alignment wrapText="1"/>
      <protection/>
    </xf>
    <xf numFmtId="2" fontId="9" fillId="0" borderId="13" xfId="56" applyNumberFormat="1" applyFont="1" applyBorder="1">
      <alignment/>
      <protection/>
    </xf>
    <xf numFmtId="49" fontId="6" fillId="0" borderId="13" xfId="56" applyNumberFormat="1" applyFont="1" applyBorder="1">
      <alignment/>
      <protection/>
    </xf>
    <xf numFmtId="49" fontId="9" fillId="0" borderId="15" xfId="56" applyNumberFormat="1" applyFont="1" applyBorder="1" applyAlignment="1">
      <alignment wrapText="1"/>
      <protection/>
    </xf>
    <xf numFmtId="4" fontId="13" fillId="0" borderId="14" xfId="56" applyNumberFormat="1" applyFont="1" applyFill="1" applyBorder="1">
      <alignment/>
      <protection/>
    </xf>
    <xf numFmtId="0" fontId="13" fillId="0" borderId="15" xfId="56" applyFont="1" applyBorder="1" applyAlignment="1">
      <alignment wrapText="1"/>
      <protection/>
    </xf>
    <xf numFmtId="49" fontId="13" fillId="0" borderId="13" xfId="56" applyNumberFormat="1" applyFont="1" applyBorder="1">
      <alignment/>
      <protection/>
    </xf>
    <xf numFmtId="0" fontId="13" fillId="0" borderId="13" xfId="56" applyFont="1" applyBorder="1" applyAlignment="1">
      <alignment horizontal="left"/>
      <protection/>
    </xf>
    <xf numFmtId="0" fontId="8" fillId="0" borderId="15" xfId="61" applyFont="1" applyFill="1" applyBorder="1" applyAlignment="1">
      <alignment wrapText="1"/>
      <protection/>
    </xf>
    <xf numFmtId="166" fontId="8" fillId="0" borderId="13" xfId="61" applyNumberFormat="1" applyFont="1" applyFill="1" applyBorder="1" applyAlignment="1">
      <alignment horizontal="left" wrapText="1"/>
      <protection/>
    </xf>
    <xf numFmtId="165" fontId="8" fillId="0" borderId="13" xfId="61" applyNumberFormat="1" applyFont="1" applyFill="1" applyBorder="1" applyAlignment="1">
      <alignment horizontal="left" wrapText="1"/>
      <protection/>
    </xf>
    <xf numFmtId="167" fontId="8" fillId="0" borderId="13" xfId="61" applyNumberFormat="1" applyFont="1" applyFill="1" applyBorder="1" applyAlignment="1">
      <alignment horizontal="left" wrapText="1"/>
      <protection/>
    </xf>
    <xf numFmtId="4" fontId="8" fillId="0" borderId="14" xfId="61" applyNumberFormat="1" applyFont="1" applyFill="1" applyBorder="1" applyAlignment="1">
      <alignment horizontal="right" wrapText="1"/>
      <protection/>
    </xf>
    <xf numFmtId="0" fontId="10" fillId="0" borderId="15" xfId="61" applyFont="1" applyFill="1" applyBorder="1" applyAlignment="1">
      <alignment wrapText="1"/>
      <protection/>
    </xf>
    <xf numFmtId="166" fontId="9" fillId="0" borderId="13" xfId="61" applyNumberFormat="1" applyFont="1" applyFill="1" applyBorder="1" applyAlignment="1">
      <alignment horizontal="left" wrapText="1"/>
      <protection/>
    </xf>
    <xf numFmtId="167" fontId="9" fillId="0" borderId="13" xfId="61" applyNumberFormat="1" applyFont="1" applyFill="1" applyBorder="1" applyAlignment="1">
      <alignment horizontal="left" wrapText="1"/>
      <protection/>
    </xf>
    <xf numFmtId="165" fontId="9" fillId="0" borderId="13" xfId="61" applyNumberFormat="1" applyFont="1" applyFill="1" applyBorder="1" applyAlignment="1">
      <alignment horizontal="left" wrapText="1"/>
      <protection/>
    </xf>
    <xf numFmtId="4" fontId="9" fillId="0" borderId="14" xfId="61" applyNumberFormat="1" applyFont="1" applyFill="1" applyBorder="1" applyAlignment="1">
      <alignment horizontal="right" wrapText="1"/>
      <protection/>
    </xf>
    <xf numFmtId="0" fontId="9" fillId="0" borderId="15" xfId="61" applyFont="1" applyFill="1" applyBorder="1" applyAlignment="1">
      <alignment wrapText="1"/>
      <protection/>
    </xf>
    <xf numFmtId="0" fontId="9" fillId="0" borderId="13" xfId="56" applyFont="1" applyBorder="1" applyAlignment="1">
      <alignment wrapText="1"/>
      <protection/>
    </xf>
    <xf numFmtId="164" fontId="13" fillId="0" borderId="15" xfId="56" applyNumberFormat="1" applyFont="1" applyBorder="1">
      <alignment/>
      <protection/>
    </xf>
    <xf numFmtId="49" fontId="10" fillId="0" borderId="15" xfId="56" applyNumberFormat="1" applyFont="1" applyBorder="1" applyAlignment="1">
      <alignment wrapText="1"/>
      <protection/>
    </xf>
    <xf numFmtId="0" fontId="8" fillId="0" borderId="13" xfId="53" applyFont="1" applyFill="1" applyBorder="1" applyAlignment="1">
      <alignment wrapText="1"/>
      <protection/>
    </xf>
    <xf numFmtId="49" fontId="6" fillId="0" borderId="13" xfId="52" applyNumberFormat="1" applyFont="1" applyBorder="1" applyAlignment="1">
      <alignment horizontal="left" vertical="top" wrapText="1"/>
      <protection/>
    </xf>
    <xf numFmtId="49" fontId="6" fillId="0" borderId="13" xfId="52" applyNumberFormat="1" applyFont="1" applyBorder="1" applyAlignment="1">
      <alignment horizontal="left" wrapText="1"/>
      <protection/>
    </xf>
    <xf numFmtId="4" fontId="6" fillId="0" borderId="14" xfId="56" applyNumberFormat="1" applyFont="1" applyFill="1" applyBorder="1" applyAlignment="1">
      <alignment horizontal="right"/>
      <protection/>
    </xf>
    <xf numFmtId="49" fontId="9" fillId="0" borderId="13" xfId="52" applyNumberFormat="1" applyFont="1" applyBorder="1" applyAlignment="1">
      <alignment horizontal="left" vertical="top" wrapText="1"/>
      <protection/>
    </xf>
    <xf numFmtId="49" fontId="9" fillId="0" borderId="13" xfId="52" applyNumberFormat="1" applyFont="1" applyBorder="1" applyAlignment="1">
      <alignment horizontal="left" wrapText="1"/>
      <protection/>
    </xf>
    <xf numFmtId="4" fontId="9" fillId="0" borderId="14" xfId="56" applyNumberFormat="1" applyFont="1" applyFill="1" applyBorder="1" applyAlignment="1">
      <alignment horizontal="right"/>
      <protection/>
    </xf>
    <xf numFmtId="49" fontId="9" fillId="0" borderId="13" xfId="52" applyNumberFormat="1" applyFont="1" applyBorder="1" applyAlignment="1">
      <alignment wrapText="1"/>
      <protection/>
    </xf>
    <xf numFmtId="49" fontId="9" fillId="0" borderId="0" xfId="52" applyNumberFormat="1" applyFont="1" applyBorder="1" applyAlignment="1">
      <alignment horizontal="left" vertical="top" wrapText="1"/>
      <protection/>
    </xf>
    <xf numFmtId="49" fontId="9" fillId="0" borderId="0" xfId="52" applyNumberFormat="1" applyFont="1" applyBorder="1" applyAlignment="1">
      <alignment horizontal="center" vertical="top" wrapText="1"/>
      <protection/>
    </xf>
    <xf numFmtId="49" fontId="13" fillId="0" borderId="13" xfId="56" applyNumberFormat="1" applyFont="1" applyBorder="1" applyAlignment="1">
      <alignment horizontal="left"/>
      <protection/>
    </xf>
    <xf numFmtId="49" fontId="9" fillId="0" borderId="13" xfId="60" applyNumberFormat="1" applyFont="1" applyBorder="1" applyAlignment="1">
      <alignment horizontal="left" vertical="center" wrapText="1"/>
      <protection/>
    </xf>
    <xf numFmtId="166" fontId="12" fillId="0" borderId="13" xfId="53" applyNumberFormat="1" applyFont="1" applyFill="1" applyBorder="1" applyAlignment="1">
      <alignment horizontal="left"/>
      <protection/>
    </xf>
    <xf numFmtId="49" fontId="9" fillId="0" borderId="13" xfId="60" applyNumberFormat="1" applyFont="1" applyBorder="1" applyAlignment="1">
      <alignment horizontal="left" wrapText="1"/>
      <protection/>
    </xf>
    <xf numFmtId="165" fontId="12" fillId="0" borderId="13" xfId="53" applyNumberFormat="1" applyFont="1" applyFill="1" applyBorder="1" applyAlignment="1">
      <alignment horizontal="left"/>
      <protection/>
    </xf>
    <xf numFmtId="4" fontId="9" fillId="0" borderId="14" xfId="61" applyNumberFormat="1" applyFont="1" applyFill="1" applyBorder="1" applyAlignment="1">
      <alignment horizontal="right"/>
      <protection/>
    </xf>
    <xf numFmtId="0" fontId="8" fillId="0" borderId="13" xfId="52" applyFont="1" applyFill="1" applyBorder="1" applyAlignment="1">
      <alignment wrapText="1"/>
      <protection/>
    </xf>
    <xf numFmtId="0" fontId="8" fillId="0" borderId="13" xfId="56" applyFont="1" applyBorder="1" applyAlignment="1">
      <alignment wrapText="1"/>
      <protection/>
    </xf>
    <xf numFmtId="0" fontId="12" fillId="0" borderId="15" xfId="53" applyFont="1" applyFill="1" applyBorder="1" applyAlignment="1">
      <alignment wrapText="1"/>
      <protection/>
    </xf>
    <xf numFmtId="0" fontId="12" fillId="0" borderId="13" xfId="53" applyFont="1" applyFill="1" applyBorder="1" applyAlignment="1">
      <alignment horizontal="left"/>
      <protection/>
    </xf>
    <xf numFmtId="49" fontId="9" fillId="0" borderId="17" xfId="60" applyNumberFormat="1" applyFont="1" applyBorder="1" applyAlignment="1">
      <alignment horizontal="left" vertical="center" wrapText="1"/>
      <protection/>
    </xf>
    <xf numFmtId="49" fontId="9" fillId="0" borderId="18" xfId="60" applyNumberFormat="1" applyFont="1" applyBorder="1" applyAlignment="1">
      <alignment horizontal="left" wrapText="1"/>
      <protection/>
    </xf>
    <xf numFmtId="4" fontId="9" fillId="0" borderId="14" xfId="60" applyNumberFormat="1" applyFont="1" applyFill="1" applyBorder="1" applyAlignment="1">
      <alignment horizontal="right" vertical="center"/>
      <protection/>
    </xf>
    <xf numFmtId="49" fontId="9" fillId="0" borderId="15" xfId="60" applyNumberFormat="1" applyFont="1" applyBorder="1" applyAlignment="1">
      <alignment horizontal="left" vertical="center" wrapText="1"/>
      <protection/>
    </xf>
    <xf numFmtId="0" fontId="8" fillId="0" borderId="16" xfId="52" applyFont="1" applyFill="1" applyBorder="1" applyAlignment="1">
      <alignment wrapText="1"/>
      <protection/>
    </xf>
    <xf numFmtId="0" fontId="15" fillId="0" borderId="15" xfId="53" applyFont="1" applyFill="1" applyBorder="1" applyAlignment="1">
      <alignment wrapText="1"/>
      <protection/>
    </xf>
    <xf numFmtId="166" fontId="16" fillId="0" borderId="13" xfId="53" applyNumberFormat="1" applyFont="1" applyFill="1" applyBorder="1" applyAlignment="1">
      <alignment horizontal="left"/>
      <protection/>
    </xf>
    <xf numFmtId="0" fontId="16" fillId="0" borderId="13" xfId="53" applyFont="1" applyFill="1" applyBorder="1" applyAlignment="1">
      <alignment horizontal="left"/>
      <protection/>
    </xf>
    <xf numFmtId="165" fontId="16" fillId="0" borderId="13" xfId="53" applyNumberFormat="1" applyFont="1" applyFill="1" applyBorder="1" applyAlignment="1">
      <alignment horizontal="left"/>
      <protection/>
    </xf>
    <xf numFmtId="4" fontId="13" fillId="0" borderId="14" xfId="61" applyNumberFormat="1" applyFont="1" applyFill="1" applyBorder="1" applyAlignment="1">
      <alignment horizontal="right"/>
      <protection/>
    </xf>
    <xf numFmtId="0" fontId="10" fillId="0" borderId="13" xfId="61" applyFont="1" applyFill="1" applyBorder="1" applyAlignment="1">
      <alignment horizontal="left" wrapText="1"/>
      <protection/>
    </xf>
    <xf numFmtId="165" fontId="10" fillId="0" borderId="13" xfId="61" applyNumberFormat="1" applyFont="1" applyFill="1" applyBorder="1" applyAlignment="1">
      <alignment horizontal="left" wrapText="1"/>
      <protection/>
    </xf>
    <xf numFmtId="167" fontId="10" fillId="0" borderId="13" xfId="61" applyNumberFormat="1" applyFont="1" applyFill="1" applyBorder="1" applyAlignment="1">
      <alignment horizontal="left" wrapText="1"/>
      <protection/>
    </xf>
    <xf numFmtId="4" fontId="10" fillId="0" borderId="14" xfId="62" applyNumberFormat="1" applyFont="1" applyFill="1" applyBorder="1" applyAlignment="1">
      <alignment horizontal="right" wrapText="1"/>
      <protection/>
    </xf>
    <xf numFmtId="0" fontId="10" fillId="0" borderId="0" xfId="56" applyFont="1">
      <alignment/>
      <protection/>
    </xf>
    <xf numFmtId="0" fontId="9" fillId="0" borderId="17" xfId="61" applyFont="1" applyFill="1" applyBorder="1" applyAlignment="1">
      <alignment wrapText="1"/>
      <protection/>
    </xf>
    <xf numFmtId="0" fontId="9" fillId="0" borderId="13" xfId="61" applyFont="1" applyFill="1" applyBorder="1" applyAlignment="1">
      <alignment horizontal="left" wrapText="1"/>
      <protection/>
    </xf>
    <xf numFmtId="167" fontId="9" fillId="0" borderId="18" xfId="61" applyNumberFormat="1" applyFont="1" applyFill="1" applyBorder="1" applyAlignment="1">
      <alignment horizontal="left" wrapText="1"/>
      <protection/>
    </xf>
    <xf numFmtId="165" fontId="9" fillId="0" borderId="18" xfId="61" applyNumberFormat="1" applyFont="1" applyFill="1" applyBorder="1" applyAlignment="1">
      <alignment horizontal="left" wrapText="1"/>
      <protection/>
    </xf>
    <xf numFmtId="4" fontId="9" fillId="0" borderId="19" xfId="62" applyNumberFormat="1" applyFont="1" applyFill="1" applyBorder="1" applyAlignment="1">
      <alignment horizontal="right" wrapText="1"/>
      <protection/>
    </xf>
    <xf numFmtId="49" fontId="9" fillId="0" borderId="13" xfId="53" applyNumberFormat="1" applyFont="1" applyBorder="1" applyAlignment="1">
      <alignment horizontal="left" wrapText="1"/>
      <protection/>
    </xf>
    <xf numFmtId="0" fontId="10" fillId="0" borderId="13" xfId="56" applyFont="1" applyBorder="1" applyAlignment="1">
      <alignment wrapText="1"/>
      <protection/>
    </xf>
    <xf numFmtId="49" fontId="6" fillId="0" borderId="13" xfId="56" applyNumberFormat="1" applyFont="1" applyBorder="1" applyAlignment="1">
      <alignment horizontal="left"/>
      <protection/>
    </xf>
    <xf numFmtId="0" fontId="2" fillId="0" borderId="0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1" fillId="0" borderId="0" xfId="56" applyBorder="1">
      <alignment/>
      <protection/>
    </xf>
    <xf numFmtId="0" fontId="2" fillId="0" borderId="0" xfId="56" applyFont="1" applyBorder="1" applyAlignment="1">
      <alignment wrapText="1"/>
      <protection/>
    </xf>
    <xf numFmtId="49" fontId="2" fillId="0" borderId="0" xfId="56" applyNumberFormat="1" applyFont="1" applyBorder="1">
      <alignment/>
      <protection/>
    </xf>
    <xf numFmtId="0" fontId="2" fillId="0" borderId="0" xfId="56" applyFont="1" applyBorder="1" applyAlignment="1">
      <alignment horizontal="left"/>
      <protection/>
    </xf>
    <xf numFmtId="4" fontId="2" fillId="0" borderId="0" xfId="56" applyNumberFormat="1" applyFont="1" applyFill="1" applyBorder="1">
      <alignment/>
      <protection/>
    </xf>
    <xf numFmtId="0" fontId="6" fillId="0" borderId="0" xfId="56" applyFont="1" applyBorder="1" applyAlignment="1">
      <alignment horizontal="left"/>
      <protection/>
    </xf>
    <xf numFmtId="4" fontId="6" fillId="0" borderId="0" xfId="56" applyNumberFormat="1" applyFont="1" applyFill="1" applyBorder="1">
      <alignment/>
      <protection/>
    </xf>
    <xf numFmtId="164" fontId="2" fillId="0" borderId="0" xfId="56" applyNumberFormat="1" applyFont="1" applyFill="1" applyBorder="1">
      <alignment/>
      <protection/>
    </xf>
    <xf numFmtId="0" fontId="2" fillId="0" borderId="0" xfId="56" applyFont="1">
      <alignment/>
      <protection/>
    </xf>
    <xf numFmtId="164" fontId="2" fillId="0" borderId="0" xfId="56" applyNumberFormat="1" applyFont="1" applyFill="1">
      <alignment/>
      <protection/>
    </xf>
    <xf numFmtId="0" fontId="9" fillId="0" borderId="0" xfId="56" applyFont="1" applyAlignment="1">
      <alignment wrapText="1"/>
      <protection/>
    </xf>
    <xf numFmtId="0" fontId="13" fillId="0" borderId="0" xfId="56" applyFont="1" applyAlignment="1">
      <alignment horizontal="center" vertical="top" wrapText="1"/>
      <protection/>
    </xf>
    <xf numFmtId="4" fontId="13" fillId="0" borderId="0" xfId="56" applyNumberFormat="1" applyFont="1" applyAlignment="1">
      <alignment horizontal="center" vertical="top" wrapText="1"/>
      <protection/>
    </xf>
    <xf numFmtId="164" fontId="9" fillId="0" borderId="0" xfId="56" applyNumberFormat="1" applyFont="1">
      <alignment/>
      <protection/>
    </xf>
    <xf numFmtId="0" fontId="9" fillId="0" borderId="0" xfId="56" applyFont="1" applyAlignment="1">
      <alignment horizontal="center" vertical="top" wrapText="1"/>
      <protection/>
    </xf>
    <xf numFmtId="0" fontId="9" fillId="0" borderId="10" xfId="56" applyFont="1" applyBorder="1" applyAlignment="1">
      <alignment horizontal="center" wrapText="1"/>
      <protection/>
    </xf>
    <xf numFmtId="0" fontId="9" fillId="0" borderId="11" xfId="56" applyFont="1" applyBorder="1" applyAlignment="1">
      <alignment horizontal="center"/>
      <protection/>
    </xf>
    <xf numFmtId="0" fontId="9" fillId="0" borderId="12" xfId="56" applyFont="1" applyFill="1" applyBorder="1" applyAlignment="1">
      <alignment horizontal="center"/>
      <protection/>
    </xf>
    <xf numFmtId="0" fontId="9" fillId="0" borderId="15" xfId="56" applyFont="1" applyBorder="1" applyAlignment="1">
      <alignment horizontal="center" wrapText="1"/>
      <protection/>
    </xf>
    <xf numFmtId="0" fontId="9" fillId="0" borderId="13" xfId="56" applyFont="1" applyBorder="1" applyAlignment="1">
      <alignment horizontal="center"/>
      <protection/>
    </xf>
    <xf numFmtId="0" fontId="9" fillId="0" borderId="14" xfId="56" applyFont="1" applyFill="1" applyBorder="1" applyAlignment="1">
      <alignment horizontal="center"/>
      <protection/>
    </xf>
    <xf numFmtId="0" fontId="13" fillId="0" borderId="13" xfId="56" applyFont="1" applyBorder="1">
      <alignment/>
      <protection/>
    </xf>
    <xf numFmtId="166" fontId="15" fillId="0" borderId="13" xfId="61" applyNumberFormat="1" applyFont="1" applyFill="1" applyBorder="1" applyAlignment="1">
      <alignment horizontal="left" wrapText="1"/>
      <protection/>
    </xf>
    <xf numFmtId="165" fontId="15" fillId="0" borderId="13" xfId="61" applyNumberFormat="1" applyFont="1" applyFill="1" applyBorder="1" applyAlignment="1">
      <alignment horizontal="left" wrapText="1"/>
      <protection/>
    </xf>
    <xf numFmtId="167" fontId="15" fillId="0" borderId="13" xfId="61" applyNumberFormat="1" applyFont="1" applyFill="1" applyBorder="1" applyAlignment="1">
      <alignment horizontal="left" wrapText="1"/>
      <protection/>
    </xf>
    <xf numFmtId="166" fontId="12" fillId="0" borderId="13" xfId="61" applyNumberFormat="1" applyFont="1" applyFill="1" applyBorder="1" applyAlignment="1">
      <alignment horizontal="left" wrapText="1"/>
      <protection/>
    </xf>
    <xf numFmtId="167" fontId="12" fillId="0" borderId="13" xfId="61" applyNumberFormat="1" applyFont="1" applyFill="1" applyBorder="1" applyAlignment="1">
      <alignment horizontal="left" wrapText="1"/>
      <protection/>
    </xf>
    <xf numFmtId="165" fontId="12" fillId="0" borderId="13" xfId="61" applyNumberFormat="1" applyFont="1" applyFill="1" applyBorder="1" applyAlignment="1">
      <alignment horizontal="left" wrapText="1"/>
      <protection/>
    </xf>
    <xf numFmtId="49" fontId="13" fillId="0" borderId="13" xfId="52" applyNumberFormat="1" applyFont="1" applyBorder="1" applyAlignment="1">
      <alignment horizontal="left" vertical="top" wrapText="1"/>
      <protection/>
    </xf>
    <xf numFmtId="49" fontId="13" fillId="0" borderId="13" xfId="52" applyNumberFormat="1" applyFont="1" applyBorder="1" applyAlignment="1">
      <alignment horizontal="left" wrapText="1"/>
      <protection/>
    </xf>
    <xf numFmtId="4" fontId="13" fillId="0" borderId="14" xfId="56" applyNumberFormat="1" applyFont="1" applyFill="1" applyBorder="1" applyAlignment="1">
      <alignment horizontal="right"/>
      <protection/>
    </xf>
    <xf numFmtId="0" fontId="9" fillId="0" borderId="16" xfId="52" applyFont="1" applyFill="1" applyBorder="1" applyAlignment="1">
      <alignment wrapText="1"/>
      <protection/>
    </xf>
    <xf numFmtId="0" fontId="10" fillId="0" borderId="16" xfId="52" applyFont="1" applyFill="1" applyBorder="1" applyAlignment="1">
      <alignment wrapText="1"/>
      <protection/>
    </xf>
    <xf numFmtId="0" fontId="1" fillId="0" borderId="0" xfId="56" applyFont="1">
      <alignment/>
      <protection/>
    </xf>
    <xf numFmtId="0" fontId="17" fillId="0" borderId="13" xfId="61" applyFont="1" applyFill="1" applyBorder="1" applyAlignment="1">
      <alignment horizontal="left" wrapText="1"/>
      <protection/>
    </xf>
    <xf numFmtId="165" fontId="17" fillId="0" borderId="13" xfId="61" applyNumberFormat="1" applyFont="1" applyFill="1" applyBorder="1" applyAlignment="1">
      <alignment horizontal="left" wrapText="1"/>
      <protection/>
    </xf>
    <xf numFmtId="0" fontId="12" fillId="0" borderId="13" xfId="61" applyFont="1" applyFill="1" applyBorder="1" applyAlignment="1">
      <alignment horizontal="left" wrapText="1"/>
      <protection/>
    </xf>
    <xf numFmtId="167" fontId="12" fillId="0" borderId="18" xfId="61" applyNumberFormat="1" applyFont="1" applyFill="1" applyBorder="1" applyAlignment="1">
      <alignment horizontal="left" wrapText="1"/>
      <protection/>
    </xf>
    <xf numFmtId="165" fontId="12" fillId="0" borderId="18" xfId="61" applyNumberFormat="1" applyFont="1" applyFill="1" applyBorder="1" applyAlignment="1">
      <alignment horizontal="left" wrapText="1"/>
      <protection/>
    </xf>
    <xf numFmtId="0" fontId="16" fillId="0" borderId="15" xfId="53" applyFont="1" applyBorder="1" applyAlignment="1">
      <alignment horizontal="left" wrapText="1"/>
      <protection/>
    </xf>
    <xf numFmtId="166" fontId="16" fillId="0" borderId="13" xfId="53" applyNumberFormat="1" applyFont="1" applyBorder="1" applyAlignment="1">
      <alignment horizontal="left"/>
      <protection/>
    </xf>
    <xf numFmtId="49" fontId="16" fillId="0" borderId="13" xfId="53" applyNumberFormat="1" applyFont="1" applyBorder="1" applyAlignment="1">
      <alignment horizontal="left" wrapText="1"/>
      <protection/>
    </xf>
    <xf numFmtId="49" fontId="16" fillId="0" borderId="13" xfId="53" applyNumberFormat="1" applyFont="1" applyBorder="1" applyAlignment="1">
      <alignment horizontal="left"/>
      <protection/>
    </xf>
    <xf numFmtId="4" fontId="16" fillId="0" borderId="14" xfId="53" applyNumberFormat="1" applyFont="1" applyFill="1" applyBorder="1" applyAlignment="1">
      <alignment horizontal="right"/>
      <protection/>
    </xf>
    <xf numFmtId="0" fontId="17" fillId="0" borderId="15" xfId="53" applyFont="1" applyBorder="1" applyAlignment="1">
      <alignment wrapText="1"/>
      <protection/>
    </xf>
    <xf numFmtId="166" fontId="12" fillId="0" borderId="13" xfId="53" applyNumberFormat="1" applyFont="1" applyBorder="1" applyAlignment="1">
      <alignment horizontal="left"/>
      <protection/>
    </xf>
    <xf numFmtId="49" fontId="12" fillId="0" borderId="13" xfId="53" applyNumberFormat="1" applyFont="1" applyBorder="1" applyAlignment="1">
      <alignment horizontal="left" wrapText="1"/>
      <protection/>
    </xf>
    <xf numFmtId="49" fontId="12" fillId="0" borderId="13" xfId="53" applyNumberFormat="1" applyFont="1" applyBorder="1" applyAlignment="1">
      <alignment horizontal="left"/>
      <protection/>
    </xf>
    <xf numFmtId="4" fontId="12" fillId="0" borderId="14" xfId="53" applyNumberFormat="1" applyFont="1" applyFill="1" applyBorder="1" applyAlignment="1">
      <alignment horizontal="right"/>
      <protection/>
    </xf>
    <xf numFmtId="0" fontId="12" fillId="0" borderId="20" xfId="53" applyFont="1" applyBorder="1" applyAlignment="1">
      <alignment wrapText="1"/>
      <protection/>
    </xf>
    <xf numFmtId="166" fontId="12" fillId="0" borderId="21" xfId="53" applyNumberFormat="1" applyFont="1" applyBorder="1" applyAlignment="1">
      <alignment horizontal="left"/>
      <protection/>
    </xf>
    <xf numFmtId="49" fontId="12" fillId="0" borderId="21" xfId="53" applyNumberFormat="1" applyFont="1" applyBorder="1" applyAlignment="1">
      <alignment horizontal="left" wrapText="1"/>
      <protection/>
    </xf>
    <xf numFmtId="49" fontId="12" fillId="0" borderId="21" xfId="53" applyNumberFormat="1" applyFont="1" applyBorder="1" applyAlignment="1">
      <alignment horizontal="left"/>
      <protection/>
    </xf>
    <xf numFmtId="4" fontId="12" fillId="0" borderId="22" xfId="53" applyNumberFormat="1" applyFont="1" applyFill="1" applyBorder="1" applyAlignment="1">
      <alignment horizontal="right"/>
      <protection/>
    </xf>
    <xf numFmtId="164" fontId="9" fillId="0" borderId="0" xfId="56" applyNumberFormat="1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horizontal="center" vertical="top" wrapText="1"/>
      <protection/>
    </xf>
    <xf numFmtId="0" fontId="4" fillId="0" borderId="12" xfId="56" applyFont="1" applyBorder="1" applyAlignment="1">
      <alignment horizontal="center"/>
      <protection/>
    </xf>
    <xf numFmtId="0" fontId="4" fillId="0" borderId="15" xfId="56" applyFont="1" applyBorder="1" applyAlignment="1">
      <alignment horizontal="center" wrapText="1"/>
      <protection/>
    </xf>
    <xf numFmtId="0" fontId="4" fillId="0" borderId="13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4" fontId="6" fillId="0" borderId="14" xfId="56" applyNumberFormat="1" applyFont="1" applyBorder="1">
      <alignment/>
      <protection/>
    </xf>
    <xf numFmtId="0" fontId="18" fillId="0" borderId="15" xfId="56" applyFont="1" applyBorder="1" applyAlignment="1">
      <alignment wrapText="1"/>
      <protection/>
    </xf>
    <xf numFmtId="49" fontId="18" fillId="0" borderId="13" xfId="56" applyNumberFormat="1" applyFont="1" applyBorder="1">
      <alignment/>
      <protection/>
    </xf>
    <xf numFmtId="0" fontId="18" fillId="0" borderId="13" xfId="56" applyFont="1" applyBorder="1">
      <alignment/>
      <protection/>
    </xf>
    <xf numFmtId="0" fontId="18" fillId="0" borderId="13" xfId="56" applyFont="1" applyBorder="1" applyAlignment="1">
      <alignment horizontal="left"/>
      <protection/>
    </xf>
    <xf numFmtId="4" fontId="18" fillId="0" borderId="14" xfId="56" applyNumberFormat="1" applyFont="1" applyBorder="1">
      <alignment/>
      <protection/>
    </xf>
    <xf numFmtId="4" fontId="13" fillId="0" borderId="14" xfId="56" applyNumberFormat="1" applyFont="1" applyBorder="1">
      <alignment/>
      <protection/>
    </xf>
    <xf numFmtId="4" fontId="8" fillId="0" borderId="14" xfId="56" applyNumberFormat="1" applyFont="1" applyBorder="1">
      <alignment/>
      <protection/>
    </xf>
    <xf numFmtId="4" fontId="9" fillId="0" borderId="14" xfId="56" applyNumberFormat="1" applyFont="1" applyBorder="1">
      <alignment/>
      <protection/>
    </xf>
    <xf numFmtId="4" fontId="10" fillId="0" borderId="14" xfId="56" applyNumberFormat="1" applyFont="1" applyBorder="1">
      <alignment/>
      <protection/>
    </xf>
    <xf numFmtId="0" fontId="19" fillId="0" borderId="0" xfId="56" applyFont="1">
      <alignment/>
      <protection/>
    </xf>
    <xf numFmtId="49" fontId="2" fillId="0" borderId="13" xfId="56" applyNumberFormat="1" applyFont="1" applyBorder="1">
      <alignment/>
      <protection/>
    </xf>
    <xf numFmtId="49" fontId="18" fillId="0" borderId="13" xfId="56" applyNumberFormat="1" applyFont="1" applyBorder="1" applyAlignment="1">
      <alignment horizontal="left"/>
      <protection/>
    </xf>
    <xf numFmtId="164" fontId="8" fillId="0" borderId="15" xfId="56" applyNumberFormat="1" applyFont="1" applyBorder="1">
      <alignment/>
      <protection/>
    </xf>
    <xf numFmtId="164" fontId="9" fillId="0" borderId="15" xfId="56" applyNumberFormat="1" applyFont="1" applyBorder="1">
      <alignment/>
      <protection/>
    </xf>
    <xf numFmtId="0" fontId="15" fillId="0" borderId="13" xfId="61" applyFont="1" applyFill="1" applyBorder="1" applyAlignment="1">
      <alignment wrapText="1"/>
      <protection/>
    </xf>
    <xf numFmtId="4" fontId="8" fillId="0" borderId="13" xfId="61" applyNumberFormat="1" applyFont="1" applyFill="1" applyBorder="1" applyAlignment="1">
      <alignment horizontal="right" wrapText="1"/>
      <protection/>
    </xf>
    <xf numFmtId="0" fontId="17" fillId="0" borderId="13" xfId="61" applyFont="1" applyFill="1" applyBorder="1" applyAlignment="1">
      <alignment wrapText="1"/>
      <protection/>
    </xf>
    <xf numFmtId="4" fontId="9" fillId="0" borderId="13" xfId="61" applyNumberFormat="1" applyFont="1" applyFill="1" applyBorder="1" applyAlignment="1">
      <alignment horizontal="right" wrapText="1"/>
      <protection/>
    </xf>
    <xf numFmtId="0" fontId="12" fillId="0" borderId="13" xfId="61" applyFont="1" applyFill="1" applyBorder="1" applyAlignment="1">
      <alignment wrapText="1"/>
      <protection/>
    </xf>
    <xf numFmtId="0" fontId="8" fillId="0" borderId="23" xfId="56" applyFont="1" applyBorder="1" applyAlignment="1">
      <alignment wrapText="1"/>
      <protection/>
    </xf>
    <xf numFmtId="49" fontId="10" fillId="0" borderId="24" xfId="56" applyNumberFormat="1" applyFont="1" applyBorder="1" applyAlignment="1">
      <alignment/>
      <protection/>
    </xf>
    <xf numFmtId="0" fontId="9" fillId="0" borderId="23" xfId="56" applyFont="1" applyBorder="1" applyAlignment="1">
      <alignment wrapText="1"/>
      <protection/>
    </xf>
    <xf numFmtId="0" fontId="19" fillId="0" borderId="0" xfId="56" applyFont="1" applyBorder="1">
      <alignment/>
      <protection/>
    </xf>
    <xf numFmtId="49" fontId="20" fillId="0" borderId="0" xfId="56" applyNumberFormat="1" applyFont="1" applyBorder="1">
      <alignment/>
      <protection/>
    </xf>
    <xf numFmtId="49" fontId="20" fillId="0" borderId="0" xfId="56" applyNumberFormat="1" applyFont="1" applyBorder="1" applyAlignment="1">
      <alignment horizontal="left"/>
      <protection/>
    </xf>
    <xf numFmtId="4" fontId="20" fillId="0" borderId="0" xfId="56" applyNumberFormat="1" applyFont="1" applyFill="1" applyBorder="1">
      <alignment/>
      <protection/>
    </xf>
    <xf numFmtId="49" fontId="21" fillId="0" borderId="0" xfId="56" applyNumberFormat="1" applyFont="1" applyBorder="1">
      <alignment/>
      <protection/>
    </xf>
    <xf numFmtId="49" fontId="21" fillId="0" borderId="0" xfId="56" applyNumberFormat="1" applyFont="1" applyBorder="1" applyAlignment="1">
      <alignment horizontal="left"/>
      <protection/>
    </xf>
    <xf numFmtId="4" fontId="21" fillId="0" borderId="0" xfId="56" applyNumberFormat="1" applyFont="1" applyFill="1" applyBorder="1">
      <alignment/>
      <protection/>
    </xf>
    <xf numFmtId="49" fontId="19" fillId="0" borderId="0" xfId="56" applyNumberFormat="1" applyFont="1" applyBorder="1">
      <alignment/>
      <protection/>
    </xf>
    <xf numFmtId="49" fontId="19" fillId="0" borderId="0" xfId="56" applyNumberFormat="1" applyFont="1" applyBorder="1" applyAlignment="1">
      <alignment horizontal="left"/>
      <protection/>
    </xf>
    <xf numFmtId="4" fontId="19" fillId="0" borderId="0" xfId="56" applyNumberFormat="1" applyFont="1" applyFill="1" applyBorder="1">
      <alignment/>
      <protection/>
    </xf>
    <xf numFmtId="4" fontId="10" fillId="0" borderId="13" xfId="62" applyNumberFormat="1" applyFont="1" applyFill="1" applyBorder="1" applyAlignment="1">
      <alignment horizontal="right" wrapText="1"/>
      <protection/>
    </xf>
    <xf numFmtId="0" fontId="21" fillId="0" borderId="0" xfId="56" applyFont="1">
      <alignment/>
      <protection/>
    </xf>
    <xf numFmtId="0" fontId="21" fillId="0" borderId="0" xfId="56" applyFont="1" applyBorder="1">
      <alignment/>
      <protection/>
    </xf>
    <xf numFmtId="0" fontId="12" fillId="0" borderId="18" xfId="61" applyFont="1" applyFill="1" applyBorder="1" applyAlignment="1">
      <alignment wrapText="1"/>
      <protection/>
    </xf>
    <xf numFmtId="4" fontId="9" fillId="0" borderId="18" xfId="62" applyNumberFormat="1" applyFont="1" applyFill="1" applyBorder="1" applyAlignment="1">
      <alignment horizontal="right" wrapText="1"/>
      <protection/>
    </xf>
    <xf numFmtId="0" fontId="19" fillId="0" borderId="0" xfId="56" applyFont="1" applyBorder="1" applyAlignment="1">
      <alignment horizontal="left"/>
      <protection/>
    </xf>
    <xf numFmtId="0" fontId="22" fillId="0" borderId="0" xfId="61" applyFont="1" applyFill="1" applyBorder="1" applyAlignment="1">
      <alignment horizontal="left" wrapText="1"/>
      <protection/>
    </xf>
    <xf numFmtId="165" fontId="22" fillId="0" borderId="0" xfId="61" applyNumberFormat="1" applyFont="1" applyFill="1" applyBorder="1" applyAlignment="1">
      <alignment horizontal="left" wrapText="1"/>
      <protection/>
    </xf>
    <xf numFmtId="167" fontId="22" fillId="0" borderId="0" xfId="61" applyNumberFormat="1" applyFont="1" applyFill="1" applyBorder="1" applyAlignment="1">
      <alignment horizontal="left" wrapText="1"/>
      <protection/>
    </xf>
    <xf numFmtId="4" fontId="23" fillId="0" borderId="0" xfId="62" applyNumberFormat="1" applyFont="1" applyFill="1" applyBorder="1" applyAlignment="1">
      <alignment horizontal="right" wrapText="1"/>
      <protection/>
    </xf>
    <xf numFmtId="165" fontId="19" fillId="0" borderId="0" xfId="56" applyNumberFormat="1" applyFont="1" applyBorder="1" applyAlignment="1">
      <alignment horizontal="left"/>
      <protection/>
    </xf>
    <xf numFmtId="0" fontId="24" fillId="0" borderId="0" xfId="61" applyFont="1" applyFill="1" applyBorder="1" applyAlignment="1">
      <alignment horizontal="left" wrapText="1"/>
      <protection/>
    </xf>
    <xf numFmtId="165" fontId="24" fillId="0" borderId="0" xfId="61" applyNumberFormat="1" applyFont="1" applyFill="1" applyBorder="1" applyAlignment="1">
      <alignment horizontal="left" wrapText="1"/>
      <protection/>
    </xf>
    <xf numFmtId="167" fontId="24" fillId="0" borderId="0" xfId="61" applyNumberFormat="1" applyFont="1" applyFill="1" applyBorder="1" applyAlignment="1">
      <alignment horizontal="left" wrapText="1"/>
      <protection/>
    </xf>
    <xf numFmtId="4" fontId="25" fillId="0" borderId="0" xfId="62" applyNumberFormat="1" applyFont="1" applyFill="1" applyBorder="1" applyAlignment="1">
      <alignment horizontal="right" wrapText="1"/>
      <protection/>
    </xf>
    <xf numFmtId="164" fontId="2" fillId="0" borderId="0" xfId="56" applyNumberFormat="1" applyFont="1" applyBorder="1">
      <alignment/>
      <protection/>
    </xf>
    <xf numFmtId="164" fontId="2" fillId="0" borderId="0" xfId="56" applyNumberFormat="1" applyFont="1">
      <alignment/>
      <protection/>
    </xf>
    <xf numFmtId="0" fontId="9" fillId="0" borderId="0" xfId="56" applyFont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4" xfId="56" applyFont="1" applyBorder="1" applyAlignment="1">
      <alignment horizontal="center"/>
      <protection/>
    </xf>
    <xf numFmtId="0" fontId="8" fillId="0" borderId="13" xfId="56" applyFont="1" applyBorder="1">
      <alignment/>
      <protection/>
    </xf>
    <xf numFmtId="4" fontId="13" fillId="0" borderId="13" xfId="56" applyNumberFormat="1" applyFont="1" applyBorder="1" applyAlignment="1">
      <alignment horizontal="right"/>
      <protection/>
    </xf>
    <xf numFmtId="0" fontId="26" fillId="0" borderId="0" xfId="56" applyFont="1">
      <alignment/>
      <protection/>
    </xf>
    <xf numFmtId="167" fontId="16" fillId="0" borderId="13" xfId="61" applyNumberFormat="1" applyFont="1" applyFill="1" applyBorder="1" applyAlignment="1">
      <alignment horizontal="left" wrapText="1"/>
      <protection/>
    </xf>
    <xf numFmtId="49" fontId="27" fillId="0" borderId="0" xfId="56" applyNumberFormat="1" applyFont="1" applyBorder="1">
      <alignment/>
      <protection/>
    </xf>
    <xf numFmtId="49" fontId="27" fillId="0" borderId="0" xfId="56" applyNumberFormat="1" applyFont="1" applyBorder="1" applyAlignment="1">
      <alignment horizontal="left"/>
      <protection/>
    </xf>
    <xf numFmtId="4" fontId="27" fillId="0" borderId="0" xfId="56" applyNumberFormat="1" applyFont="1" applyFill="1" applyBorder="1">
      <alignment/>
      <protection/>
    </xf>
    <xf numFmtId="49" fontId="28" fillId="0" borderId="0" xfId="56" applyNumberFormat="1" applyFont="1" applyBorder="1">
      <alignment/>
      <protection/>
    </xf>
    <xf numFmtId="49" fontId="28" fillId="0" borderId="0" xfId="56" applyNumberFormat="1" applyFont="1" applyBorder="1" applyAlignment="1">
      <alignment horizontal="left"/>
      <protection/>
    </xf>
    <xf numFmtId="4" fontId="28" fillId="0" borderId="0" xfId="56" applyNumberFormat="1" applyFont="1" applyFill="1" applyBorder="1">
      <alignment/>
      <protection/>
    </xf>
    <xf numFmtId="49" fontId="1" fillId="0" borderId="0" xfId="56" applyNumberFormat="1" applyBorder="1">
      <alignment/>
      <protection/>
    </xf>
    <xf numFmtId="49" fontId="1" fillId="0" borderId="0" xfId="56" applyNumberFormat="1" applyBorder="1" applyAlignment="1">
      <alignment horizontal="left"/>
      <protection/>
    </xf>
    <xf numFmtId="4" fontId="1" fillId="0" borderId="0" xfId="56" applyNumberFormat="1" applyFill="1" applyBorder="1">
      <alignment/>
      <protection/>
    </xf>
    <xf numFmtId="0" fontId="28" fillId="0" borderId="0" xfId="56" applyFont="1" applyBorder="1">
      <alignment/>
      <protection/>
    </xf>
    <xf numFmtId="0" fontId="28" fillId="0" borderId="0" xfId="56" applyFont="1">
      <alignment/>
      <protection/>
    </xf>
    <xf numFmtId="0" fontId="1" fillId="0" borderId="0" xfId="56" applyFont="1" applyBorder="1" applyAlignment="1">
      <alignment horizontal="left"/>
      <protection/>
    </xf>
    <xf numFmtId="4" fontId="1" fillId="0" borderId="0" xfId="56" applyNumberFormat="1" applyFont="1" applyFill="1" applyBorder="1">
      <alignment/>
      <protection/>
    </xf>
    <xf numFmtId="49" fontId="1" fillId="0" borderId="0" xfId="56" applyNumberFormat="1" applyFont="1" applyBorder="1">
      <alignment/>
      <protection/>
    </xf>
    <xf numFmtId="167" fontId="29" fillId="0" borderId="0" xfId="61" applyNumberFormat="1" applyFont="1" applyFill="1" applyBorder="1" applyAlignment="1">
      <alignment horizontal="left" wrapText="1"/>
      <protection/>
    </xf>
    <xf numFmtId="165" fontId="29" fillId="0" borderId="0" xfId="61" applyNumberFormat="1" applyFont="1" applyFill="1" applyBorder="1" applyAlignment="1">
      <alignment horizontal="left" wrapText="1"/>
      <protection/>
    </xf>
    <xf numFmtId="4" fontId="30" fillId="0" borderId="0" xfId="62" applyNumberFormat="1" applyFont="1" applyFill="1" applyBorder="1" applyAlignment="1">
      <alignment horizontal="right" wrapText="1"/>
      <protection/>
    </xf>
    <xf numFmtId="165" fontId="1" fillId="0" borderId="0" xfId="56" applyNumberFormat="1" applyFont="1" applyBorder="1" applyAlignment="1">
      <alignment horizontal="left"/>
      <protection/>
    </xf>
    <xf numFmtId="167" fontId="14" fillId="0" borderId="0" xfId="61" applyNumberFormat="1" applyFont="1" applyFill="1" applyBorder="1" applyAlignment="1">
      <alignment horizontal="left" wrapText="1"/>
      <protection/>
    </xf>
    <xf numFmtId="165" fontId="14" fillId="0" borderId="0" xfId="61" applyNumberFormat="1" applyFont="1" applyFill="1" applyBorder="1" applyAlignment="1">
      <alignment horizontal="left" wrapText="1"/>
      <protection/>
    </xf>
    <xf numFmtId="4" fontId="11" fillId="0" borderId="0" xfId="62" applyNumberFormat="1" applyFont="1" applyFill="1" applyBorder="1" applyAlignment="1">
      <alignment horizontal="right" wrapText="1"/>
      <protection/>
    </xf>
    <xf numFmtId="0" fontId="10" fillId="0" borderId="25" xfId="56" applyFont="1" applyBorder="1" applyAlignment="1">
      <alignment wrapText="1"/>
      <protection/>
    </xf>
    <xf numFmtId="4" fontId="1" fillId="0" borderId="14" xfId="56" applyNumberFormat="1" applyFont="1" applyFill="1" applyBorder="1">
      <alignment/>
      <protection/>
    </xf>
    <xf numFmtId="4" fontId="31" fillId="0" borderId="14" xfId="56" applyNumberFormat="1" applyFont="1" applyFill="1" applyBorder="1">
      <alignment/>
      <protection/>
    </xf>
    <xf numFmtId="0" fontId="9" fillId="0" borderId="0" xfId="56" applyFont="1" applyFill="1" applyAlignment="1">
      <alignment wrapText="1"/>
      <protection/>
    </xf>
    <xf numFmtId="0" fontId="9" fillId="0" borderId="0" xfId="56" applyFont="1" applyFill="1">
      <alignment/>
      <protection/>
    </xf>
    <xf numFmtId="0" fontId="13" fillId="0" borderId="0" xfId="56" applyFont="1" applyFill="1" applyAlignment="1">
      <alignment horizontal="center" vertical="top" wrapText="1"/>
      <protection/>
    </xf>
    <xf numFmtId="4" fontId="13" fillId="0" borderId="0" xfId="56" applyNumberFormat="1" applyFont="1" applyFill="1" applyAlignment="1">
      <alignment horizontal="center" vertical="top" wrapText="1"/>
      <protection/>
    </xf>
    <xf numFmtId="164" fontId="9" fillId="0" borderId="0" xfId="56" applyNumberFormat="1" applyFont="1" applyFill="1">
      <alignment/>
      <protection/>
    </xf>
    <xf numFmtId="4" fontId="9" fillId="0" borderId="0" xfId="56" applyNumberFormat="1" applyFont="1" applyFill="1">
      <alignment/>
      <protection/>
    </xf>
    <xf numFmtId="0" fontId="9" fillId="0" borderId="0" xfId="56" applyFont="1" applyFill="1" applyAlignment="1">
      <alignment horizontal="center" vertical="top" wrapText="1"/>
      <protection/>
    </xf>
    <xf numFmtId="0" fontId="9" fillId="0" borderId="10" xfId="56" applyFont="1" applyFill="1" applyBorder="1" applyAlignment="1">
      <alignment horizontal="center" wrapText="1"/>
      <protection/>
    </xf>
    <xf numFmtId="0" fontId="9" fillId="0" borderId="11" xfId="56" applyFont="1" applyFill="1" applyBorder="1" applyAlignment="1">
      <alignment horizontal="center"/>
      <protection/>
    </xf>
    <xf numFmtId="0" fontId="9" fillId="0" borderId="15" xfId="56" applyFont="1" applyFill="1" applyBorder="1" applyAlignment="1">
      <alignment horizontal="center" wrapText="1"/>
      <protection/>
    </xf>
    <xf numFmtId="0" fontId="9" fillId="0" borderId="13" xfId="56" applyFont="1" applyFill="1" applyBorder="1" applyAlignment="1">
      <alignment horizontal="center"/>
      <protection/>
    </xf>
    <xf numFmtId="0" fontId="13" fillId="0" borderId="15" xfId="56" applyFont="1" applyFill="1" applyBorder="1" applyAlignment="1">
      <alignment wrapText="1"/>
      <protection/>
    </xf>
    <xf numFmtId="0" fontId="13" fillId="0" borderId="13" xfId="56" applyFont="1" applyFill="1" applyBorder="1">
      <alignment/>
      <protection/>
    </xf>
    <xf numFmtId="0" fontId="13" fillId="0" borderId="13" xfId="56" applyFont="1" applyFill="1" applyBorder="1" applyAlignment="1">
      <alignment horizontal="left"/>
      <protection/>
    </xf>
    <xf numFmtId="0" fontId="8" fillId="0" borderId="15" xfId="56" applyFont="1" applyFill="1" applyBorder="1" applyAlignment="1">
      <alignment wrapText="1"/>
      <protection/>
    </xf>
    <xf numFmtId="49" fontId="8" fillId="0" borderId="13" xfId="56" applyNumberFormat="1" applyFont="1" applyFill="1" applyBorder="1">
      <alignment/>
      <protection/>
    </xf>
    <xf numFmtId="0" fontId="8" fillId="0" borderId="13" xfId="56" applyFont="1" applyFill="1" applyBorder="1" applyAlignment="1">
      <alignment horizontal="left"/>
      <protection/>
    </xf>
    <xf numFmtId="0" fontId="9" fillId="0" borderId="15" xfId="56" applyFont="1" applyFill="1" applyBorder="1" applyAlignment="1">
      <alignment wrapText="1"/>
      <protection/>
    </xf>
    <xf numFmtId="49" fontId="9" fillId="0" borderId="13" xfId="56" applyNumberFormat="1" applyFont="1" applyFill="1" applyBorder="1">
      <alignment/>
      <protection/>
    </xf>
    <xf numFmtId="0" fontId="9" fillId="0" borderId="13" xfId="56" applyFont="1" applyFill="1" applyBorder="1" applyAlignment="1">
      <alignment horizontal="left"/>
      <protection/>
    </xf>
    <xf numFmtId="0" fontId="10" fillId="0" borderId="15" xfId="56" applyFont="1" applyFill="1" applyBorder="1" applyAlignment="1">
      <alignment wrapText="1"/>
      <protection/>
    </xf>
    <xf numFmtId="49" fontId="10" fillId="0" borderId="13" xfId="56" applyNumberFormat="1" applyFont="1" applyFill="1" applyBorder="1">
      <alignment/>
      <protection/>
    </xf>
    <xf numFmtId="0" fontId="10" fillId="0" borderId="13" xfId="56" applyFont="1" applyFill="1" applyBorder="1" applyAlignment="1">
      <alignment horizontal="left"/>
      <protection/>
    </xf>
    <xf numFmtId="49" fontId="8" fillId="0" borderId="13" xfId="56" applyNumberFormat="1" applyFont="1" applyFill="1" applyBorder="1" applyAlignment="1">
      <alignment horizontal="left"/>
      <protection/>
    </xf>
    <xf numFmtId="49" fontId="10" fillId="0" borderId="13" xfId="56" applyNumberFormat="1" applyFont="1" applyFill="1" applyBorder="1" applyAlignment="1">
      <alignment horizontal="left"/>
      <protection/>
    </xf>
    <xf numFmtId="49" fontId="9" fillId="0" borderId="13" xfId="56" applyNumberFormat="1" applyFont="1" applyFill="1" applyBorder="1" applyAlignment="1">
      <alignment horizontal="left"/>
      <protection/>
    </xf>
    <xf numFmtId="0" fontId="9" fillId="0" borderId="15" xfId="56" applyNumberFormat="1" applyFont="1" applyFill="1" applyBorder="1" applyAlignment="1">
      <alignment wrapText="1"/>
      <protection/>
    </xf>
    <xf numFmtId="165" fontId="9" fillId="0" borderId="13" xfId="56" applyNumberFormat="1" applyFont="1" applyFill="1" applyBorder="1" applyAlignment="1">
      <alignment horizontal="left"/>
      <protection/>
    </xf>
    <xf numFmtId="49" fontId="13" fillId="0" borderId="13" xfId="56" applyNumberFormat="1" applyFont="1" applyFill="1" applyBorder="1">
      <alignment/>
      <protection/>
    </xf>
    <xf numFmtId="49" fontId="9" fillId="0" borderId="15" xfId="56" applyNumberFormat="1" applyFont="1" applyFill="1" applyBorder="1" applyAlignment="1">
      <alignment wrapText="1"/>
      <protection/>
    </xf>
    <xf numFmtId="0" fontId="9" fillId="0" borderId="13" xfId="56" applyFont="1" applyFill="1" applyBorder="1" applyAlignment="1">
      <alignment wrapText="1"/>
      <protection/>
    </xf>
    <xf numFmtId="164" fontId="13" fillId="0" borderId="15" xfId="56" applyNumberFormat="1" applyFont="1" applyFill="1" applyBorder="1">
      <alignment/>
      <protection/>
    </xf>
    <xf numFmtId="49" fontId="10" fillId="0" borderId="26" xfId="56" applyNumberFormat="1" applyFont="1" applyFill="1" applyBorder="1" applyAlignment="1">
      <alignment wrapText="1"/>
      <protection/>
    </xf>
    <xf numFmtId="49" fontId="13" fillId="0" borderId="13" xfId="52" applyNumberFormat="1" applyFont="1" applyFill="1" applyBorder="1" applyAlignment="1">
      <alignment horizontal="left" vertical="top" wrapText="1"/>
      <protection/>
    </xf>
    <xf numFmtId="49" fontId="13" fillId="0" borderId="13" xfId="52" applyNumberFormat="1" applyFont="1" applyFill="1" applyBorder="1" applyAlignment="1">
      <alignment horizontal="left" wrapText="1"/>
      <protection/>
    </xf>
    <xf numFmtId="49" fontId="9" fillId="0" borderId="13" xfId="52" applyNumberFormat="1" applyFont="1" applyFill="1" applyBorder="1" applyAlignment="1">
      <alignment horizontal="left" vertical="top" wrapText="1"/>
      <protection/>
    </xf>
    <xf numFmtId="49" fontId="9" fillId="0" borderId="13" xfId="52" applyNumberFormat="1" applyFont="1" applyFill="1" applyBorder="1" applyAlignment="1">
      <alignment horizontal="left" wrapText="1"/>
      <protection/>
    </xf>
    <xf numFmtId="49" fontId="9" fillId="0" borderId="13" xfId="52" applyNumberFormat="1" applyFont="1" applyFill="1" applyBorder="1" applyAlignment="1">
      <alignment wrapText="1"/>
      <protection/>
    </xf>
    <xf numFmtId="0" fontId="9" fillId="0" borderId="27" xfId="56" applyFont="1" applyFill="1" applyBorder="1" applyAlignment="1">
      <alignment wrapText="1"/>
      <protection/>
    </xf>
    <xf numFmtId="49" fontId="13" fillId="0" borderId="13" xfId="56" applyNumberFormat="1" applyFont="1" applyFill="1" applyBorder="1" applyAlignment="1">
      <alignment horizontal="left"/>
      <protection/>
    </xf>
    <xf numFmtId="0" fontId="8" fillId="0" borderId="13" xfId="56" applyFont="1" applyFill="1" applyBorder="1" applyAlignment="1">
      <alignment wrapText="1"/>
      <protection/>
    </xf>
    <xf numFmtId="49" fontId="9" fillId="0" borderId="17" xfId="60" applyNumberFormat="1" applyFont="1" applyFill="1" applyBorder="1" applyAlignment="1">
      <alignment horizontal="left" vertical="center" wrapText="1"/>
      <protection/>
    </xf>
    <xf numFmtId="49" fontId="9" fillId="0" borderId="18" xfId="60" applyNumberFormat="1" applyFont="1" applyFill="1" applyBorder="1" applyAlignment="1">
      <alignment horizontal="left" wrapText="1"/>
      <protection/>
    </xf>
    <xf numFmtId="49" fontId="9" fillId="0" borderId="15" xfId="60" applyNumberFormat="1" applyFont="1" applyFill="1" applyBorder="1" applyAlignment="1">
      <alignment horizontal="left" vertical="center" wrapText="1"/>
      <protection/>
    </xf>
    <xf numFmtId="49" fontId="9" fillId="0" borderId="13" xfId="60" applyNumberFormat="1" applyFont="1" applyFill="1" applyBorder="1" applyAlignment="1">
      <alignment horizontal="left" wrapText="1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49" fontId="9" fillId="0" borderId="13" xfId="53" applyNumberFormat="1" applyFont="1" applyFill="1" applyBorder="1" applyAlignment="1">
      <alignment horizontal="left" wrapText="1"/>
      <protection/>
    </xf>
    <xf numFmtId="0" fontId="10" fillId="0" borderId="13" xfId="56" applyFont="1" applyFill="1" applyBorder="1" applyAlignment="1">
      <alignment wrapText="1"/>
      <protection/>
    </xf>
    <xf numFmtId="0" fontId="9" fillId="0" borderId="0" xfId="56" applyFont="1" applyFill="1" applyBorder="1" applyAlignment="1">
      <alignment wrapText="1"/>
      <protection/>
    </xf>
    <xf numFmtId="49" fontId="9" fillId="0" borderId="0" xfId="56" applyNumberFormat="1" applyFont="1" applyFill="1" applyBorder="1">
      <alignment/>
      <protection/>
    </xf>
    <xf numFmtId="0" fontId="9" fillId="0" borderId="0" xfId="56" applyFont="1" applyFill="1" applyBorder="1">
      <alignment/>
      <protection/>
    </xf>
    <xf numFmtId="164" fontId="9" fillId="0" borderId="0" xfId="56" applyNumberFormat="1" applyFont="1" applyFill="1" applyBorder="1">
      <alignment/>
      <protection/>
    </xf>
    <xf numFmtId="0" fontId="9" fillId="0" borderId="15" xfId="53" applyFont="1" applyFill="1" applyBorder="1" applyAlignment="1">
      <alignment wrapText="1"/>
      <protection/>
    </xf>
    <xf numFmtId="166" fontId="9" fillId="0" borderId="13" xfId="53" applyNumberFormat="1" applyFont="1" applyFill="1" applyBorder="1" applyAlignment="1">
      <alignment horizontal="left"/>
      <protection/>
    </xf>
    <xf numFmtId="0" fontId="9" fillId="0" borderId="13" xfId="53" applyFont="1" applyFill="1" applyBorder="1" applyAlignment="1">
      <alignment horizontal="left"/>
      <protection/>
    </xf>
    <xf numFmtId="165" fontId="9" fillId="0" borderId="13" xfId="53" applyNumberFormat="1" applyFont="1" applyFill="1" applyBorder="1" applyAlignment="1">
      <alignment horizontal="left"/>
      <protection/>
    </xf>
    <xf numFmtId="0" fontId="8" fillId="0" borderId="15" xfId="53" applyFont="1" applyFill="1" applyBorder="1" applyAlignment="1">
      <alignment wrapText="1"/>
      <protection/>
    </xf>
    <xf numFmtId="166" fontId="13" fillId="0" borderId="13" xfId="53" applyNumberFormat="1" applyFont="1" applyFill="1" applyBorder="1" applyAlignment="1">
      <alignment horizontal="left"/>
      <protection/>
    </xf>
    <xf numFmtId="0" fontId="13" fillId="0" borderId="13" xfId="53" applyFont="1" applyFill="1" applyBorder="1" applyAlignment="1">
      <alignment horizontal="left"/>
      <protection/>
    </xf>
    <xf numFmtId="165" fontId="13" fillId="0" borderId="13" xfId="53" applyNumberFormat="1" applyFont="1" applyFill="1" applyBorder="1" applyAlignment="1">
      <alignment horizontal="left"/>
      <protection/>
    </xf>
    <xf numFmtId="0" fontId="13" fillId="0" borderId="15" xfId="53" applyFont="1" applyFill="1" applyBorder="1" applyAlignment="1">
      <alignment horizontal="left" wrapText="1"/>
      <protection/>
    </xf>
    <xf numFmtId="49" fontId="13" fillId="0" borderId="13" xfId="53" applyNumberFormat="1" applyFont="1" applyFill="1" applyBorder="1" applyAlignment="1">
      <alignment horizontal="left" wrapText="1"/>
      <protection/>
    </xf>
    <xf numFmtId="49" fontId="13" fillId="0" borderId="13" xfId="53" applyNumberFormat="1" applyFont="1" applyFill="1" applyBorder="1" applyAlignment="1">
      <alignment horizontal="left"/>
      <protection/>
    </xf>
    <xf numFmtId="4" fontId="13" fillId="0" borderId="14" xfId="53" applyNumberFormat="1" applyFont="1" applyFill="1" applyBorder="1" applyAlignment="1">
      <alignment horizontal="right"/>
      <protection/>
    </xf>
    <xf numFmtId="0" fontId="10" fillId="0" borderId="15" xfId="53" applyFont="1" applyFill="1" applyBorder="1" applyAlignment="1">
      <alignment wrapText="1"/>
      <protection/>
    </xf>
    <xf numFmtId="49" fontId="9" fillId="0" borderId="13" xfId="53" applyNumberFormat="1" applyFont="1" applyFill="1" applyBorder="1" applyAlignment="1">
      <alignment horizontal="left"/>
      <protection/>
    </xf>
    <xf numFmtId="4" fontId="9" fillId="0" borderId="14" xfId="53" applyNumberFormat="1" applyFont="1" applyFill="1" applyBorder="1" applyAlignment="1">
      <alignment horizontal="right"/>
      <protection/>
    </xf>
    <xf numFmtId="0" fontId="9" fillId="0" borderId="20" xfId="53" applyFont="1" applyFill="1" applyBorder="1" applyAlignment="1">
      <alignment wrapText="1"/>
      <protection/>
    </xf>
    <xf numFmtId="166" fontId="9" fillId="0" borderId="21" xfId="53" applyNumberFormat="1" applyFont="1" applyFill="1" applyBorder="1" applyAlignment="1">
      <alignment horizontal="left"/>
      <protection/>
    </xf>
    <xf numFmtId="49" fontId="9" fillId="0" borderId="21" xfId="53" applyNumberFormat="1" applyFont="1" applyFill="1" applyBorder="1" applyAlignment="1">
      <alignment horizontal="left" wrapText="1"/>
      <protection/>
    </xf>
    <xf numFmtId="49" fontId="9" fillId="0" borderId="21" xfId="53" applyNumberFormat="1" applyFont="1" applyFill="1" applyBorder="1" applyAlignment="1">
      <alignment horizontal="left"/>
      <protection/>
    </xf>
    <xf numFmtId="4" fontId="9" fillId="0" borderId="22" xfId="53" applyNumberFormat="1" applyFont="1" applyFill="1" applyBorder="1" applyAlignment="1">
      <alignment horizontal="right"/>
      <protection/>
    </xf>
    <xf numFmtId="49" fontId="1" fillId="0" borderId="13" xfId="56" applyNumberFormat="1" applyBorder="1" applyAlignment="1">
      <alignment horizontal="left"/>
      <protection/>
    </xf>
    <xf numFmtId="49" fontId="28" fillId="0" borderId="13" xfId="56" applyNumberFormat="1" applyFont="1" applyBorder="1" applyAlignment="1">
      <alignment horizontal="left"/>
      <protection/>
    </xf>
    <xf numFmtId="4" fontId="28" fillId="0" borderId="14" xfId="56" applyNumberFormat="1" applyFont="1" applyFill="1" applyBorder="1">
      <alignment/>
      <protection/>
    </xf>
    <xf numFmtId="0" fontId="12" fillId="0" borderId="15" xfId="61" applyFont="1" applyFill="1" applyBorder="1" applyAlignment="1">
      <alignment wrapText="1"/>
      <protection/>
    </xf>
    <xf numFmtId="4" fontId="1" fillId="0" borderId="0" xfId="56" applyNumberFormat="1">
      <alignment/>
      <protection/>
    </xf>
    <xf numFmtId="4" fontId="7" fillId="0" borderId="0" xfId="56" applyNumberFormat="1" applyFont="1">
      <alignment/>
      <protection/>
    </xf>
    <xf numFmtId="49" fontId="1" fillId="0" borderId="13" xfId="56" applyNumberFormat="1" applyFont="1" applyBorder="1" applyAlignment="1">
      <alignment horizontal="left"/>
      <protection/>
    </xf>
    <xf numFmtId="0" fontId="9" fillId="0" borderId="0" xfId="56" applyFont="1" applyAlignment="1">
      <alignment horizontal="right"/>
      <protection/>
    </xf>
    <xf numFmtId="0" fontId="17" fillId="0" borderId="15" xfId="61" applyFont="1" applyFill="1" applyBorder="1" applyAlignment="1">
      <alignment wrapText="1"/>
      <protection/>
    </xf>
    <xf numFmtId="0" fontId="13" fillId="0" borderId="0" xfId="56" applyFont="1" applyBorder="1" applyAlignment="1">
      <alignment wrapText="1"/>
      <protection/>
    </xf>
    <xf numFmtId="49" fontId="13" fillId="0" borderId="0" xfId="56" applyNumberFormat="1" applyFont="1" applyBorder="1">
      <alignment/>
      <protection/>
    </xf>
    <xf numFmtId="0" fontId="9" fillId="0" borderId="27" xfId="56" applyFont="1" applyBorder="1" applyAlignment="1">
      <alignment wrapText="1"/>
      <protection/>
    </xf>
    <xf numFmtId="49" fontId="13" fillId="0" borderId="27" xfId="52" applyNumberFormat="1" applyFont="1" applyBorder="1" applyAlignment="1">
      <alignment wrapText="1"/>
      <protection/>
    </xf>
    <xf numFmtId="49" fontId="13" fillId="0" borderId="13" xfId="52" applyNumberFormat="1" applyFont="1" applyBorder="1" applyAlignment="1">
      <alignment wrapText="1"/>
      <protection/>
    </xf>
    <xf numFmtId="4" fontId="9" fillId="0" borderId="28" xfId="56" applyNumberFormat="1" applyFont="1" applyFill="1" applyBorder="1">
      <alignment/>
      <protection/>
    </xf>
    <xf numFmtId="4" fontId="9" fillId="0" borderId="0" xfId="56" applyNumberFormat="1" applyFont="1" applyBorder="1">
      <alignment/>
      <protection/>
    </xf>
    <xf numFmtId="4" fontId="4" fillId="0" borderId="14" xfId="56" applyNumberFormat="1" applyFont="1" applyBorder="1">
      <alignment/>
      <protection/>
    </xf>
    <xf numFmtId="0" fontId="4" fillId="0" borderId="13" xfId="56" applyFont="1" applyBorder="1" applyAlignment="1">
      <alignment horizontal="left"/>
      <protection/>
    </xf>
    <xf numFmtId="4" fontId="2" fillId="0" borderId="14" xfId="56" applyNumberFormat="1" applyFont="1" applyFill="1" applyBorder="1">
      <alignment/>
      <protection/>
    </xf>
    <xf numFmtId="49" fontId="2" fillId="0" borderId="13" xfId="56" applyNumberFormat="1" applyFont="1" applyBorder="1" applyAlignment="1">
      <alignment horizontal="left"/>
      <protection/>
    </xf>
    <xf numFmtId="0" fontId="1" fillId="0" borderId="13" xfId="56" applyFont="1" applyBorder="1">
      <alignment/>
      <protection/>
    </xf>
    <xf numFmtId="49" fontId="10" fillId="0" borderId="13" xfId="52" applyNumberFormat="1" applyFont="1" applyBorder="1" applyAlignment="1">
      <alignment horizontal="left" wrapText="1"/>
      <protection/>
    </xf>
    <xf numFmtId="49" fontId="10" fillId="0" borderId="13" xfId="52" applyNumberFormat="1" applyFont="1" applyBorder="1" applyAlignment="1">
      <alignment wrapText="1"/>
      <protection/>
    </xf>
    <xf numFmtId="4" fontId="10" fillId="0" borderId="14" xfId="56" applyNumberFormat="1" applyFont="1" applyFill="1" applyBorder="1" applyAlignment="1">
      <alignment horizontal="right"/>
      <protection/>
    </xf>
    <xf numFmtId="4" fontId="2" fillId="0" borderId="0" xfId="56" applyNumberFormat="1" applyFont="1" applyBorder="1">
      <alignment/>
      <protection/>
    </xf>
    <xf numFmtId="49" fontId="17" fillId="0" borderId="13" xfId="52" applyNumberFormat="1" applyFont="1" applyBorder="1" applyAlignment="1">
      <alignment vertical="top" wrapText="1"/>
      <protection/>
    </xf>
    <xf numFmtId="165" fontId="10" fillId="0" borderId="13" xfId="56" applyNumberFormat="1" applyFont="1" applyBorder="1" applyAlignment="1">
      <alignment horizontal="left"/>
      <protection/>
    </xf>
    <xf numFmtId="4" fontId="10" fillId="0" borderId="13" xfId="56" applyNumberFormat="1" applyFont="1" applyFill="1" applyBorder="1">
      <alignment/>
      <protection/>
    </xf>
    <xf numFmtId="0" fontId="10" fillId="0" borderId="16" xfId="53" applyFont="1" applyFill="1" applyBorder="1" applyAlignment="1">
      <alignment wrapText="1"/>
      <protection/>
    </xf>
    <xf numFmtId="4" fontId="10" fillId="0" borderId="13" xfId="56" applyNumberFormat="1" applyFont="1" applyBorder="1" applyAlignment="1">
      <alignment horizontal="right"/>
      <protection/>
    </xf>
    <xf numFmtId="0" fontId="10" fillId="0" borderId="29" xfId="53" applyFont="1" applyFill="1" applyBorder="1" applyAlignment="1">
      <alignment wrapText="1"/>
      <protection/>
    </xf>
    <xf numFmtId="0" fontId="10" fillId="0" borderId="13" xfId="53" applyFont="1" applyFill="1" applyBorder="1" applyAlignment="1">
      <alignment wrapText="1"/>
      <protection/>
    </xf>
    <xf numFmtId="49" fontId="10" fillId="0" borderId="13" xfId="52" applyNumberFormat="1" applyFont="1" applyBorder="1" applyAlignment="1">
      <alignment horizontal="left" vertical="top" wrapText="1"/>
      <protection/>
    </xf>
    <xf numFmtId="49" fontId="8" fillId="0" borderId="13" xfId="52" applyNumberFormat="1" applyFont="1" applyBorder="1" applyAlignment="1">
      <alignment horizontal="left" vertical="top" wrapText="1"/>
      <protection/>
    </xf>
    <xf numFmtId="49" fontId="8" fillId="0" borderId="13" xfId="52" applyNumberFormat="1" applyFont="1" applyBorder="1" applyAlignment="1">
      <alignment horizontal="left" wrapText="1"/>
      <protection/>
    </xf>
    <xf numFmtId="4" fontId="8" fillId="0" borderId="14" xfId="56" applyNumberFormat="1" applyFont="1" applyFill="1" applyBorder="1" applyAlignment="1">
      <alignment horizontal="right"/>
      <protection/>
    </xf>
    <xf numFmtId="166" fontId="17" fillId="0" borderId="13" xfId="53" applyNumberFormat="1" applyFont="1" applyFill="1" applyBorder="1" applyAlignment="1">
      <alignment horizontal="left"/>
      <protection/>
    </xf>
    <xf numFmtId="49" fontId="10" fillId="0" borderId="13" xfId="60" applyNumberFormat="1" applyFont="1" applyBorder="1" applyAlignment="1">
      <alignment horizontal="left" wrapText="1"/>
      <protection/>
    </xf>
    <xf numFmtId="165" fontId="17" fillId="0" borderId="13" xfId="53" applyNumberFormat="1" applyFont="1" applyFill="1" applyBorder="1" applyAlignment="1">
      <alignment horizontal="left"/>
      <protection/>
    </xf>
    <xf numFmtId="4" fontId="10" fillId="0" borderId="14" xfId="61" applyNumberFormat="1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 wrapText="1"/>
      <protection/>
    </xf>
    <xf numFmtId="0" fontId="17" fillId="0" borderId="15" xfId="53" applyFont="1" applyFill="1" applyBorder="1" applyAlignment="1">
      <alignment wrapText="1"/>
      <protection/>
    </xf>
    <xf numFmtId="0" fontId="17" fillId="0" borderId="13" xfId="53" applyFont="1" applyFill="1" applyBorder="1" applyAlignment="1">
      <alignment horizontal="left"/>
      <protection/>
    </xf>
    <xf numFmtId="0" fontId="8" fillId="0" borderId="27" xfId="56" applyFont="1" applyBorder="1" applyAlignment="1">
      <alignment wrapText="1"/>
      <protection/>
    </xf>
    <xf numFmtId="4" fontId="8" fillId="0" borderId="28" xfId="56" applyNumberFormat="1" applyFont="1" applyFill="1" applyBorder="1">
      <alignment/>
      <protection/>
    </xf>
    <xf numFmtId="164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 wrapText="1"/>
      <protection/>
    </xf>
    <xf numFmtId="0" fontId="1" fillId="0" borderId="0" xfId="56" applyFont="1" applyFill="1" applyAlignment="1">
      <alignment horizontal="center" wrapText="1"/>
      <protection/>
    </xf>
    <xf numFmtId="0" fontId="13" fillId="0" borderId="0" xfId="56" applyFont="1" applyFill="1" applyAlignment="1">
      <alignment horizontal="center" vertical="top" wrapText="1"/>
      <protection/>
    </xf>
    <xf numFmtId="0" fontId="9" fillId="0" borderId="0" xfId="56" applyFont="1" applyFill="1" applyAlignment="1">
      <alignment horizontal="center"/>
      <protection/>
    </xf>
    <xf numFmtId="164" fontId="9" fillId="0" borderId="0" xfId="56" applyNumberFormat="1" applyFont="1" applyFill="1" applyAlignment="1">
      <alignment horizontal="center"/>
      <protection/>
    </xf>
    <xf numFmtId="0" fontId="1" fillId="0" borderId="0" xfId="56" applyAlignment="1">
      <alignment horizontal="center"/>
      <protection/>
    </xf>
    <xf numFmtId="0" fontId="13" fillId="0" borderId="0" xfId="56" applyFont="1" applyAlignment="1">
      <alignment horizontal="center" vertical="top" wrapText="1"/>
      <protection/>
    </xf>
    <xf numFmtId="0" fontId="9" fillId="0" borderId="0" xfId="56" applyFont="1" applyAlignment="1">
      <alignment horizontal="center"/>
      <protection/>
    </xf>
    <xf numFmtId="164" fontId="9" fillId="0" borderId="0" xfId="56" applyNumberFormat="1" applyFont="1" applyAlignment="1">
      <alignment horizontal="center"/>
      <protection/>
    </xf>
    <xf numFmtId="0" fontId="9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center" vertical="top" wrapText="1"/>
      <protection/>
    </xf>
    <xf numFmtId="0" fontId="2" fillId="0" borderId="0" xfId="56" applyFont="1" applyAlignment="1">
      <alignment horizontal="center"/>
      <protection/>
    </xf>
    <xf numFmtId="164" fontId="1" fillId="0" borderId="0" xfId="56" applyNumberFormat="1" applyAlignment="1">
      <alignment horizontal="center"/>
      <protection/>
    </xf>
    <xf numFmtId="164" fontId="1" fillId="0" borderId="0" xfId="56" applyNumberFormat="1" applyFont="1" applyAlignment="1">
      <alignment horizontal="center"/>
      <protection/>
    </xf>
    <xf numFmtId="0" fontId="1" fillId="0" borderId="0" xfId="56" applyAlignment="1">
      <alignment horizontal="center" wrapText="1"/>
      <protection/>
    </xf>
    <xf numFmtId="0" fontId="14" fillId="0" borderId="0" xfId="63">
      <alignment/>
      <protection/>
    </xf>
    <xf numFmtId="0" fontId="49" fillId="0" borderId="0" xfId="63" applyFont="1" applyAlignment="1">
      <alignment horizontal="center"/>
      <protection/>
    </xf>
    <xf numFmtId="0" fontId="49" fillId="0" borderId="0" xfId="63" applyFont="1" applyAlignment="1">
      <alignment horizontal="center"/>
      <protection/>
    </xf>
    <xf numFmtId="0" fontId="12" fillId="0" borderId="0" xfId="63" applyFont="1" applyAlignment="1">
      <alignment horizontal="left"/>
      <protection/>
    </xf>
    <xf numFmtId="0" fontId="12" fillId="0" borderId="0" xfId="63" applyFont="1" applyAlignment="1">
      <alignment/>
      <protection/>
    </xf>
    <xf numFmtId="0" fontId="12" fillId="24" borderId="0" xfId="63" applyFont="1" applyFill="1" applyAlignment="1">
      <alignment/>
      <protection/>
    </xf>
    <xf numFmtId="0" fontId="14" fillId="24" borderId="0" xfId="63" applyFill="1">
      <alignment/>
      <protection/>
    </xf>
    <xf numFmtId="0" fontId="14" fillId="0" borderId="0" xfId="63" applyFill="1">
      <alignment/>
      <protection/>
    </xf>
    <xf numFmtId="0" fontId="50" fillId="0" borderId="0" xfId="0" applyFont="1" applyAlignment="1">
      <alignment horizontal="center"/>
    </xf>
    <xf numFmtId="0" fontId="50" fillId="24" borderId="0" xfId="63" applyFont="1" applyFill="1" applyAlignment="1">
      <alignment horizontal="center" wrapText="1"/>
      <protection/>
    </xf>
    <xf numFmtId="0" fontId="11" fillId="24" borderId="0" xfId="55" applyFill="1" applyAlignment="1">
      <alignment horizontal="center" wrapText="1"/>
      <protection/>
    </xf>
    <xf numFmtId="0" fontId="49" fillId="0" borderId="13" xfId="63" applyFont="1" applyBorder="1" applyAlignment="1">
      <alignment horizontal="center" wrapText="1"/>
      <protection/>
    </xf>
    <xf numFmtId="0" fontId="49" fillId="0" borderId="13" xfId="63" applyFont="1" applyBorder="1" applyAlignment="1">
      <alignment horizontal="center" vertical="top" wrapText="1"/>
      <protection/>
    </xf>
    <xf numFmtId="0" fontId="49" fillId="0" borderId="13" xfId="63" applyFont="1" applyBorder="1" applyAlignment="1">
      <alignment horizontal="center"/>
      <protection/>
    </xf>
    <xf numFmtId="0" fontId="51" fillId="0" borderId="13" xfId="0" applyFont="1" applyBorder="1" applyAlignment="1">
      <alignment/>
    </xf>
    <xf numFmtId="0" fontId="16" fillId="0" borderId="13" xfId="0" applyFont="1" applyBorder="1" applyAlignment="1">
      <alignment wrapText="1"/>
    </xf>
    <xf numFmtId="4" fontId="50" fillId="0" borderId="13" xfId="63" applyNumberFormat="1" applyFont="1" applyBorder="1" applyAlignment="1">
      <alignment horizontal="center"/>
      <protection/>
    </xf>
    <xf numFmtId="0" fontId="49" fillId="0" borderId="13" xfId="63" applyFont="1" applyBorder="1" applyAlignment="1">
      <alignment/>
      <protection/>
    </xf>
    <xf numFmtId="4" fontId="51" fillId="0" borderId="13" xfId="63" applyNumberFormat="1" applyFont="1" applyBorder="1" applyAlignment="1">
      <alignment horizontal="center"/>
      <protection/>
    </xf>
    <xf numFmtId="0" fontId="49" fillId="0" borderId="13" xfId="0" applyFont="1" applyBorder="1" applyAlignment="1">
      <alignment/>
    </xf>
    <xf numFmtId="0" fontId="52" fillId="0" borderId="13" xfId="0" applyFont="1" applyBorder="1" applyAlignment="1">
      <alignment wrapText="1"/>
    </xf>
    <xf numFmtId="4" fontId="49" fillId="0" borderId="13" xfId="63" applyNumberFormat="1" applyFont="1" applyBorder="1" applyAlignment="1">
      <alignment horizontal="center"/>
      <protection/>
    </xf>
    <xf numFmtId="0" fontId="12" fillId="24" borderId="0" xfId="0" applyFont="1" applyFill="1" applyAlignment="1">
      <alignment wrapText="1"/>
    </xf>
    <xf numFmtId="4" fontId="12" fillId="0" borderId="13" xfId="63" applyNumberFormat="1" applyFont="1" applyFill="1" applyBorder="1" applyAlignment="1">
      <alignment horizontal="center"/>
      <protection/>
    </xf>
    <xf numFmtId="4" fontId="49" fillId="0" borderId="27" xfId="63" applyNumberFormat="1" applyFont="1" applyBorder="1" applyAlignment="1">
      <alignment horizontal="center"/>
      <protection/>
    </xf>
    <xf numFmtId="0" fontId="12" fillId="0" borderId="13" xfId="0" applyFont="1" applyBorder="1" applyAlignment="1">
      <alignment wrapText="1"/>
    </xf>
    <xf numFmtId="4" fontId="12" fillId="0" borderId="13" xfId="63" applyNumberFormat="1" applyFont="1" applyBorder="1" applyAlignment="1">
      <alignment horizontal="center"/>
      <protection/>
    </xf>
    <xf numFmtId="4" fontId="12" fillId="0" borderId="27" xfId="63" applyNumberFormat="1" applyFont="1" applyBorder="1" applyAlignment="1">
      <alignment horizontal="center"/>
      <protection/>
    </xf>
    <xf numFmtId="0" fontId="52" fillId="24" borderId="27" xfId="0" applyFont="1" applyFill="1" applyBorder="1" applyAlignment="1">
      <alignment wrapText="1"/>
    </xf>
    <xf numFmtId="0" fontId="49" fillId="0" borderId="30" xfId="63" applyFont="1" applyBorder="1" applyAlignment="1">
      <alignment/>
      <protection/>
    </xf>
    <xf numFmtId="0" fontId="16" fillId="0" borderId="0" xfId="0" applyFont="1" applyAlignment="1">
      <alignment/>
    </xf>
    <xf numFmtId="0" fontId="52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justify" vertical="top" wrapText="1"/>
    </xf>
    <xf numFmtId="4" fontId="17" fillId="0" borderId="27" xfId="63" applyNumberFormat="1" applyFont="1" applyBorder="1" applyAlignment="1">
      <alignment horizontal="center"/>
      <protection/>
    </xf>
    <xf numFmtId="0" fontId="53" fillId="24" borderId="13" xfId="0" applyFont="1" applyFill="1" applyBorder="1" applyAlignment="1">
      <alignment horizontal="justify" vertical="top" wrapText="1"/>
    </xf>
    <xf numFmtId="4" fontId="17" fillId="24" borderId="27" xfId="63" applyNumberFormat="1" applyFont="1" applyFill="1" applyBorder="1" applyAlignment="1">
      <alignment horizontal="center"/>
      <protection/>
    </xf>
    <xf numFmtId="0" fontId="49" fillId="24" borderId="13" xfId="0" applyFont="1" applyFill="1" applyBorder="1" applyAlignment="1">
      <alignment horizontal="center"/>
    </xf>
    <xf numFmtId="0" fontId="52" fillId="24" borderId="13" xfId="0" applyFont="1" applyFill="1" applyBorder="1" applyAlignment="1">
      <alignment horizontal="justify" vertical="top" wrapText="1"/>
    </xf>
    <xf numFmtId="0" fontId="49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justify" vertical="top" wrapText="1"/>
    </xf>
    <xf numFmtId="0" fontId="17" fillId="0" borderId="13" xfId="0" applyFont="1" applyBorder="1" applyAlignment="1">
      <alignment/>
    </xf>
    <xf numFmtId="0" fontId="53" fillId="0" borderId="13" xfId="0" applyFont="1" applyBorder="1" applyAlignment="1">
      <alignment wrapText="1"/>
    </xf>
    <xf numFmtId="4" fontId="49" fillId="24" borderId="27" xfId="63" applyNumberFormat="1" applyFont="1" applyFill="1" applyBorder="1" applyAlignment="1">
      <alignment horizontal="center"/>
      <protection/>
    </xf>
    <xf numFmtId="0" fontId="17" fillId="0" borderId="31" xfId="0" applyFont="1" applyBorder="1" applyAlignment="1">
      <alignment/>
    </xf>
    <xf numFmtId="0" fontId="53" fillId="0" borderId="31" xfId="0" applyFont="1" applyBorder="1" applyAlignment="1">
      <alignment vertical="top" wrapText="1"/>
    </xf>
    <xf numFmtId="0" fontId="53" fillId="0" borderId="18" xfId="0" applyFont="1" applyBorder="1" applyAlignment="1">
      <alignment wrapText="1"/>
    </xf>
    <xf numFmtId="0" fontId="53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/>
    </xf>
    <xf numFmtId="4" fontId="12" fillId="24" borderId="27" xfId="63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/>
    </xf>
    <xf numFmtId="0" fontId="31" fillId="0" borderId="13" xfId="0" applyFont="1" applyBorder="1" applyAlignment="1">
      <alignment wrapText="1"/>
    </xf>
    <xf numFmtId="0" fontId="51" fillId="0" borderId="28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4" fontId="50" fillId="24" borderId="13" xfId="63" applyNumberFormat="1" applyFont="1" applyFill="1" applyBorder="1" applyAlignment="1">
      <alignment horizontal="center"/>
      <protection/>
    </xf>
    <xf numFmtId="0" fontId="48" fillId="0" borderId="0" xfId="63" applyFont="1">
      <alignment/>
      <protection/>
    </xf>
    <xf numFmtId="179" fontId="9" fillId="0" borderId="0" xfId="56" applyNumberFormat="1" applyFont="1" applyFill="1" applyBorder="1">
      <alignment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_Доходы - Приложение 3 - МАЙ 2011" xfId="55"/>
    <cellStyle name="Обычный 2 4" xfId="56"/>
    <cellStyle name="Обычный 3" xfId="57"/>
    <cellStyle name="Обычный 4" xfId="58"/>
    <cellStyle name="Обычный 5" xfId="59"/>
    <cellStyle name="Обычный 7" xfId="60"/>
    <cellStyle name="Обычный_10-15,73,78" xfId="61"/>
    <cellStyle name="Обычный_по функциональной классификации 2" xfId="62"/>
    <cellStyle name="Обычный_ПРИЛОЖЕНИЯ 9,10,11,12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Процентный 4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0"/>
  <sheetViews>
    <sheetView view="pageBreakPreview" zoomScaleSheetLayoutView="100" zoomScalePageLayoutView="0" workbookViewId="0" topLeftCell="A303">
      <selection activeCell="H300" sqref="H300"/>
    </sheetView>
  </sheetViews>
  <sheetFormatPr defaultColWidth="6.8515625" defaultRowHeight="15"/>
  <cols>
    <col min="1" max="1" width="59.421875" style="120" customWidth="1"/>
    <col min="2" max="4" width="6.8515625" style="22" customWidth="1"/>
    <col min="5" max="5" width="10.7109375" style="22" customWidth="1"/>
    <col min="6" max="6" width="6.00390625" style="22" customWidth="1"/>
    <col min="7" max="7" width="20.00390625" style="123" customWidth="1"/>
    <col min="8" max="8" width="20.57421875" style="22" customWidth="1"/>
    <col min="9" max="9" width="12.140625" style="1" customWidth="1"/>
    <col min="10" max="10" width="6.8515625" style="1" customWidth="1"/>
    <col min="11" max="11" width="17.28125" style="1" customWidth="1"/>
    <col min="12" max="16384" width="6.8515625" style="1" customWidth="1"/>
  </cols>
  <sheetData>
    <row r="1" spans="2:7" ht="15">
      <c r="B1" s="378" t="s">
        <v>673</v>
      </c>
      <c r="C1" s="378"/>
      <c r="D1" s="378"/>
      <c r="E1" s="378"/>
      <c r="F1" s="378"/>
      <c r="G1" s="378"/>
    </row>
    <row r="2" spans="2:7" ht="15">
      <c r="B2" s="379" t="s">
        <v>614</v>
      </c>
      <c r="C2" s="379"/>
      <c r="D2" s="379"/>
      <c r="E2" s="379"/>
      <c r="F2" s="379"/>
      <c r="G2" s="379"/>
    </row>
    <row r="3" spans="2:7" ht="15">
      <c r="B3" s="379" t="s">
        <v>166</v>
      </c>
      <c r="C3" s="379"/>
      <c r="D3" s="379"/>
      <c r="E3" s="379"/>
      <c r="F3" s="379"/>
      <c r="G3" s="379"/>
    </row>
    <row r="4" spans="2:7" ht="15">
      <c r="B4" s="379" t="s">
        <v>64</v>
      </c>
      <c r="C4" s="379"/>
      <c r="D4" s="379"/>
      <c r="E4" s="379"/>
      <c r="F4" s="379"/>
      <c r="G4" s="379"/>
    </row>
    <row r="5" spans="2:7" ht="15">
      <c r="B5" s="379" t="s">
        <v>674</v>
      </c>
      <c r="C5" s="379"/>
      <c r="D5" s="379"/>
      <c r="E5" s="379"/>
      <c r="F5" s="379"/>
      <c r="G5" s="379"/>
    </row>
    <row r="6" spans="2:7" ht="31.5" customHeight="1">
      <c r="B6" s="380" t="s">
        <v>63</v>
      </c>
      <c r="C6" s="380"/>
      <c r="D6" s="380"/>
      <c r="E6" s="380"/>
      <c r="F6" s="380"/>
      <c r="G6" s="380"/>
    </row>
    <row r="7" spans="2:7" ht="15">
      <c r="B7" s="1"/>
      <c r="C7" s="1"/>
      <c r="D7" s="1"/>
      <c r="E7" s="1"/>
      <c r="F7" s="1"/>
      <c r="G7" s="1"/>
    </row>
    <row r="8" spans="2:7" ht="15">
      <c r="B8" s="221"/>
      <c r="C8" s="221"/>
      <c r="D8" s="221"/>
      <c r="E8" s="221"/>
      <c r="F8" s="221"/>
      <c r="G8" s="221"/>
    </row>
    <row r="10" spans="1:7" ht="15">
      <c r="A10" s="377" t="s">
        <v>616</v>
      </c>
      <c r="B10" s="377"/>
      <c r="C10" s="377"/>
      <c r="D10" s="377"/>
      <c r="E10" s="377"/>
      <c r="F10" s="377"/>
      <c r="G10" s="377"/>
    </row>
    <row r="11" spans="1:7" ht="15">
      <c r="A11" s="377" t="s">
        <v>617</v>
      </c>
      <c r="B11" s="377"/>
      <c r="C11" s="377"/>
      <c r="D11" s="377"/>
      <c r="E11" s="377"/>
      <c r="F11" s="377"/>
      <c r="G11" s="377"/>
    </row>
    <row r="12" spans="1:7" ht="15">
      <c r="A12" s="377" t="s">
        <v>618</v>
      </c>
      <c r="B12" s="377"/>
      <c r="C12" s="377"/>
      <c r="D12" s="377"/>
      <c r="E12" s="377"/>
      <c r="F12" s="377"/>
      <c r="G12" s="377"/>
    </row>
    <row r="13" spans="1:7" ht="15">
      <c r="A13" s="377" t="s">
        <v>587</v>
      </c>
      <c r="B13" s="377"/>
      <c r="C13" s="377"/>
      <c r="D13" s="377"/>
      <c r="E13" s="377"/>
      <c r="F13" s="377"/>
      <c r="G13" s="377"/>
    </row>
    <row r="14" spans="1:8" ht="14.25">
      <c r="A14" s="121"/>
      <c r="B14" s="121"/>
      <c r="C14" s="121"/>
      <c r="D14" s="121"/>
      <c r="E14" s="121"/>
      <c r="F14" s="121"/>
      <c r="G14" s="122"/>
      <c r="H14" s="122"/>
    </row>
    <row r="15" spans="1:6" ht="15">
      <c r="A15" s="121"/>
      <c r="B15" s="121"/>
      <c r="C15" s="121"/>
      <c r="D15" s="121"/>
      <c r="E15" s="121"/>
      <c r="F15" s="121"/>
    </row>
    <row r="16" spans="1:8" ht="15.75" thickBot="1">
      <c r="A16" s="121"/>
      <c r="B16" s="121"/>
      <c r="C16" s="121"/>
      <c r="D16" s="121"/>
      <c r="E16" s="121"/>
      <c r="F16" s="121"/>
      <c r="G16" s="121"/>
      <c r="H16" s="124" t="s">
        <v>173</v>
      </c>
    </row>
    <row r="17" spans="1:8" ht="15">
      <c r="A17" s="125" t="s">
        <v>174</v>
      </c>
      <c r="B17" s="126" t="s">
        <v>620</v>
      </c>
      <c r="C17" s="126" t="s">
        <v>175</v>
      </c>
      <c r="D17" s="126" t="s">
        <v>176</v>
      </c>
      <c r="E17" s="126" t="s">
        <v>177</v>
      </c>
      <c r="F17" s="126" t="s">
        <v>178</v>
      </c>
      <c r="G17" s="222" t="s">
        <v>675</v>
      </c>
      <c r="H17" s="222" t="s">
        <v>590</v>
      </c>
    </row>
    <row r="18" spans="1:8" ht="15">
      <c r="A18" s="128">
        <v>1</v>
      </c>
      <c r="B18" s="129">
        <v>2</v>
      </c>
      <c r="C18" s="129">
        <v>3</v>
      </c>
      <c r="D18" s="129">
        <v>4</v>
      </c>
      <c r="E18" s="129">
        <v>5</v>
      </c>
      <c r="F18" s="129">
        <v>6</v>
      </c>
      <c r="G18" s="223">
        <v>7</v>
      </c>
      <c r="H18" s="223">
        <v>8</v>
      </c>
    </row>
    <row r="19" spans="1:8" ht="14.25">
      <c r="A19" s="48" t="s">
        <v>180</v>
      </c>
      <c r="B19" s="131" t="s">
        <v>181</v>
      </c>
      <c r="C19" s="131" t="s">
        <v>181</v>
      </c>
      <c r="D19" s="131" t="s">
        <v>181</v>
      </c>
      <c r="E19" s="131" t="s">
        <v>181</v>
      </c>
      <c r="F19" s="50" t="s">
        <v>181</v>
      </c>
      <c r="G19" s="177">
        <f>G20+G121+G135+G212+G245+G299</f>
        <v>697893399</v>
      </c>
      <c r="H19" s="177">
        <f>H20+H121+H135+H212+H245+H299</f>
        <v>725401599</v>
      </c>
    </row>
    <row r="20" spans="1:8" ht="45">
      <c r="A20" s="18" t="s">
        <v>621</v>
      </c>
      <c r="B20" s="19" t="s">
        <v>622</v>
      </c>
      <c r="C20" s="224" t="s">
        <v>181</v>
      </c>
      <c r="D20" s="224" t="s">
        <v>181</v>
      </c>
      <c r="E20" s="131" t="s">
        <v>181</v>
      </c>
      <c r="F20" s="20" t="s">
        <v>181</v>
      </c>
      <c r="G20" s="178">
        <f>G21+G54+G67+G80+G85+G101+G106+G117</f>
        <v>64738522</v>
      </c>
      <c r="H20" s="178">
        <f>H21+H54+H67+H80+H85+H101+H106+H117</f>
        <v>76093794</v>
      </c>
    </row>
    <row r="21" spans="1:8" ht="14.25">
      <c r="A21" s="48" t="s">
        <v>182</v>
      </c>
      <c r="B21" s="131"/>
      <c r="C21" s="131" t="s">
        <v>183</v>
      </c>
      <c r="D21" s="131" t="s">
        <v>181</v>
      </c>
      <c r="E21" s="131" t="s">
        <v>181</v>
      </c>
      <c r="F21" s="50" t="s">
        <v>181</v>
      </c>
      <c r="G21" s="177">
        <f>SUM(G22+G29+G47+G51)</f>
        <v>41045912</v>
      </c>
      <c r="H21" s="177">
        <f>SUM(H22+H29+H47+H51)</f>
        <v>45565384</v>
      </c>
    </row>
    <row r="22" spans="1:8" ht="43.5" customHeight="1">
      <c r="A22" s="18" t="s">
        <v>184</v>
      </c>
      <c r="B22" s="19" t="s">
        <v>622</v>
      </c>
      <c r="C22" s="19" t="s">
        <v>183</v>
      </c>
      <c r="D22" s="19" t="s">
        <v>185</v>
      </c>
      <c r="E22" s="49" t="s">
        <v>181</v>
      </c>
      <c r="F22" s="20" t="s">
        <v>181</v>
      </c>
      <c r="G22" s="178">
        <f>SUM(G23)</f>
        <v>840489</v>
      </c>
      <c r="H22" s="178">
        <f>SUM(H23)</f>
        <v>840489</v>
      </c>
    </row>
    <row r="23" spans="1:8" ht="45">
      <c r="A23" s="23" t="s">
        <v>186</v>
      </c>
      <c r="B23" s="24" t="s">
        <v>622</v>
      </c>
      <c r="C23" s="24" t="s">
        <v>183</v>
      </c>
      <c r="D23" s="24" t="s">
        <v>185</v>
      </c>
      <c r="E23" s="24" t="s">
        <v>187</v>
      </c>
      <c r="F23" s="25" t="s">
        <v>181</v>
      </c>
      <c r="G23" s="179">
        <f>SUM(G24+G27)</f>
        <v>840489</v>
      </c>
      <c r="H23" s="179">
        <f>SUM(H24+H27)</f>
        <v>840489</v>
      </c>
    </row>
    <row r="24" spans="1:8" ht="15">
      <c r="A24" s="27" t="s">
        <v>188</v>
      </c>
      <c r="B24" s="28" t="s">
        <v>622</v>
      </c>
      <c r="C24" s="28" t="s">
        <v>183</v>
      </c>
      <c r="D24" s="28" t="s">
        <v>185</v>
      </c>
      <c r="E24" s="24" t="s">
        <v>189</v>
      </c>
      <c r="F24" s="29" t="s">
        <v>181</v>
      </c>
      <c r="G24" s="180">
        <f>SUM(G25)</f>
        <v>491433</v>
      </c>
      <c r="H24" s="180">
        <f>SUM(H25)</f>
        <v>491433</v>
      </c>
    </row>
    <row r="25" spans="1:8" ht="15">
      <c r="A25" s="23" t="s">
        <v>190</v>
      </c>
      <c r="B25" s="24" t="s">
        <v>622</v>
      </c>
      <c r="C25" s="24" t="s">
        <v>183</v>
      </c>
      <c r="D25" s="24" t="s">
        <v>185</v>
      </c>
      <c r="E25" s="24" t="s">
        <v>189</v>
      </c>
      <c r="F25" s="25">
        <v>500</v>
      </c>
      <c r="G25" s="179">
        <f>SUM(G26)</f>
        <v>491433</v>
      </c>
      <c r="H25" s="179">
        <f>SUM(H26)</f>
        <v>491433</v>
      </c>
    </row>
    <row r="26" spans="1:8" ht="30">
      <c r="A26" s="23" t="s">
        <v>623</v>
      </c>
      <c r="B26" s="24" t="s">
        <v>622</v>
      </c>
      <c r="C26" s="24" t="s">
        <v>183</v>
      </c>
      <c r="D26" s="24" t="s">
        <v>185</v>
      </c>
      <c r="E26" s="24" t="s">
        <v>198</v>
      </c>
      <c r="F26" s="25">
        <v>500</v>
      </c>
      <c r="G26" s="179">
        <v>491433</v>
      </c>
      <c r="H26" s="179">
        <v>491433</v>
      </c>
    </row>
    <row r="27" spans="1:8" ht="30">
      <c r="A27" s="27" t="s">
        <v>191</v>
      </c>
      <c r="B27" s="28" t="s">
        <v>622</v>
      </c>
      <c r="C27" s="28" t="s">
        <v>183</v>
      </c>
      <c r="D27" s="28" t="s">
        <v>192</v>
      </c>
      <c r="E27" s="24" t="s">
        <v>193</v>
      </c>
      <c r="F27" s="29"/>
      <c r="G27" s="180">
        <f>SUM(G28)</f>
        <v>349056</v>
      </c>
      <c r="H27" s="180">
        <f>SUM(H28)</f>
        <v>349056</v>
      </c>
    </row>
    <row r="28" spans="1:8" ht="15">
      <c r="A28" s="23" t="s">
        <v>190</v>
      </c>
      <c r="B28" s="24" t="s">
        <v>622</v>
      </c>
      <c r="C28" s="24" t="s">
        <v>183</v>
      </c>
      <c r="D28" s="24" t="s">
        <v>194</v>
      </c>
      <c r="E28" s="24" t="s">
        <v>193</v>
      </c>
      <c r="F28" s="25">
        <v>500</v>
      </c>
      <c r="G28" s="179">
        <v>349056</v>
      </c>
      <c r="H28" s="179">
        <v>349056</v>
      </c>
    </row>
    <row r="29" spans="1:8" ht="60">
      <c r="A29" s="18" t="s">
        <v>195</v>
      </c>
      <c r="B29" s="19" t="s">
        <v>622</v>
      </c>
      <c r="C29" s="19" t="s">
        <v>183</v>
      </c>
      <c r="D29" s="19" t="s">
        <v>196</v>
      </c>
      <c r="E29" s="49"/>
      <c r="F29" s="20"/>
      <c r="G29" s="178">
        <f>SUM(G30)</f>
        <v>38905423</v>
      </c>
      <c r="H29" s="178">
        <f>SUM(H30)</f>
        <v>39024895</v>
      </c>
    </row>
    <row r="30" spans="1:8" ht="45">
      <c r="A30" s="23" t="s">
        <v>186</v>
      </c>
      <c r="B30" s="24" t="s">
        <v>622</v>
      </c>
      <c r="C30" s="24" t="s">
        <v>183</v>
      </c>
      <c r="D30" s="24" t="s">
        <v>196</v>
      </c>
      <c r="E30" s="24" t="s">
        <v>187</v>
      </c>
      <c r="F30" s="25"/>
      <c r="G30" s="179">
        <f>G31+G45</f>
        <v>38905423</v>
      </c>
      <c r="H30" s="179">
        <f>H31+H45</f>
        <v>39024895</v>
      </c>
    </row>
    <row r="31" spans="1:8" ht="15">
      <c r="A31" s="23" t="s">
        <v>188</v>
      </c>
      <c r="B31" s="24" t="s">
        <v>622</v>
      </c>
      <c r="C31" s="24" t="s">
        <v>183</v>
      </c>
      <c r="D31" s="24" t="s">
        <v>196</v>
      </c>
      <c r="E31" s="24" t="s">
        <v>189</v>
      </c>
      <c r="F31" s="25"/>
      <c r="G31" s="179">
        <f>SUM(G32+G33+G34+G41+G44)</f>
        <v>37198683</v>
      </c>
      <c r="H31" s="179">
        <f>SUM(H32+H33+H34+H41+H44)</f>
        <v>37198683</v>
      </c>
    </row>
    <row r="32" spans="1:8" ht="15">
      <c r="A32" s="23" t="s">
        <v>190</v>
      </c>
      <c r="B32" s="24" t="s">
        <v>622</v>
      </c>
      <c r="C32" s="24" t="s">
        <v>183</v>
      </c>
      <c r="D32" s="24" t="s">
        <v>196</v>
      </c>
      <c r="E32" s="24" t="s">
        <v>189</v>
      </c>
      <c r="F32" s="25">
        <v>500</v>
      </c>
      <c r="G32" s="179">
        <v>28063000</v>
      </c>
      <c r="H32" s="179">
        <v>28063000</v>
      </c>
    </row>
    <row r="33" spans="1:8" ht="30">
      <c r="A33" s="23" t="s">
        <v>197</v>
      </c>
      <c r="B33" s="24" t="s">
        <v>622</v>
      </c>
      <c r="C33" s="24" t="s">
        <v>183</v>
      </c>
      <c r="D33" s="24" t="s">
        <v>196</v>
      </c>
      <c r="E33" s="24" t="s">
        <v>198</v>
      </c>
      <c r="F33" s="25">
        <v>500</v>
      </c>
      <c r="G33" s="179">
        <v>3782622</v>
      </c>
      <c r="H33" s="179">
        <v>3782622</v>
      </c>
    </row>
    <row r="34" spans="1:8" ht="15">
      <c r="A34" s="23" t="s">
        <v>188</v>
      </c>
      <c r="B34" s="24" t="s">
        <v>622</v>
      </c>
      <c r="C34" s="24" t="s">
        <v>183</v>
      </c>
      <c r="D34" s="24" t="s">
        <v>196</v>
      </c>
      <c r="E34" s="24" t="s">
        <v>201</v>
      </c>
      <c r="F34" s="25"/>
      <c r="G34" s="179">
        <f>SUM(G35:G40)</f>
        <v>1957900</v>
      </c>
      <c r="H34" s="179">
        <f>SUM(H35:H40)</f>
        <v>1957900</v>
      </c>
    </row>
    <row r="35" spans="1:8" ht="45">
      <c r="A35" s="23" t="s">
        <v>202</v>
      </c>
      <c r="B35" s="24" t="s">
        <v>622</v>
      </c>
      <c r="C35" s="24" t="s">
        <v>183</v>
      </c>
      <c r="D35" s="24" t="s">
        <v>196</v>
      </c>
      <c r="E35" s="24" t="s">
        <v>203</v>
      </c>
      <c r="F35" s="25">
        <v>500</v>
      </c>
      <c r="G35" s="179">
        <v>574070</v>
      </c>
      <c r="H35" s="179">
        <v>574070</v>
      </c>
    </row>
    <row r="36" spans="1:8" ht="60">
      <c r="A36" s="23" t="s">
        <v>204</v>
      </c>
      <c r="B36" s="24" t="s">
        <v>622</v>
      </c>
      <c r="C36" s="24" t="s">
        <v>183</v>
      </c>
      <c r="D36" s="24" t="s">
        <v>196</v>
      </c>
      <c r="E36" s="24" t="s">
        <v>205</v>
      </c>
      <c r="F36" s="25">
        <v>500</v>
      </c>
      <c r="G36" s="179">
        <v>998430</v>
      </c>
      <c r="H36" s="179">
        <v>998430</v>
      </c>
    </row>
    <row r="37" spans="1:8" ht="60">
      <c r="A37" s="23" t="s">
        <v>51</v>
      </c>
      <c r="B37" s="24" t="s">
        <v>622</v>
      </c>
      <c r="C37" s="24" t="s">
        <v>183</v>
      </c>
      <c r="D37" s="24" t="s">
        <v>196</v>
      </c>
      <c r="E37" s="24" t="s">
        <v>206</v>
      </c>
      <c r="F37" s="25">
        <v>500</v>
      </c>
      <c r="G37" s="179">
        <v>10000</v>
      </c>
      <c r="H37" s="179">
        <v>10000</v>
      </c>
    </row>
    <row r="38" spans="1:8" ht="90">
      <c r="A38" s="23" t="s">
        <v>209</v>
      </c>
      <c r="B38" s="24" t="s">
        <v>622</v>
      </c>
      <c r="C38" s="24" t="s">
        <v>183</v>
      </c>
      <c r="D38" s="24" t="s">
        <v>196</v>
      </c>
      <c r="E38" s="24" t="s">
        <v>210</v>
      </c>
      <c r="F38" s="25">
        <v>500</v>
      </c>
      <c r="G38" s="179">
        <v>10000</v>
      </c>
      <c r="H38" s="179">
        <v>10000</v>
      </c>
    </row>
    <row r="39" spans="1:8" ht="75">
      <c r="A39" s="23" t="s">
        <v>211</v>
      </c>
      <c r="B39" s="24" t="s">
        <v>622</v>
      </c>
      <c r="C39" s="24" t="s">
        <v>183</v>
      </c>
      <c r="D39" s="24" t="s">
        <v>196</v>
      </c>
      <c r="E39" s="24" t="s">
        <v>212</v>
      </c>
      <c r="F39" s="25">
        <v>500</v>
      </c>
      <c r="G39" s="179">
        <v>310900</v>
      </c>
      <c r="H39" s="179">
        <v>310900</v>
      </c>
    </row>
    <row r="40" spans="1:8" ht="60">
      <c r="A40" s="23" t="s">
        <v>213</v>
      </c>
      <c r="B40" s="24" t="s">
        <v>622</v>
      </c>
      <c r="C40" s="24" t="s">
        <v>183</v>
      </c>
      <c r="D40" s="24" t="s">
        <v>196</v>
      </c>
      <c r="E40" s="24" t="s">
        <v>214</v>
      </c>
      <c r="F40" s="25">
        <v>500</v>
      </c>
      <c r="G40" s="26">
        <v>54500</v>
      </c>
      <c r="H40" s="26">
        <v>54500</v>
      </c>
    </row>
    <row r="41" spans="1:8" ht="15">
      <c r="A41" s="23" t="s">
        <v>188</v>
      </c>
      <c r="B41" s="24" t="s">
        <v>622</v>
      </c>
      <c r="C41" s="24" t="s">
        <v>183</v>
      </c>
      <c r="D41" s="24" t="s">
        <v>196</v>
      </c>
      <c r="E41" s="24" t="s">
        <v>215</v>
      </c>
      <c r="F41" s="25"/>
      <c r="G41" s="179">
        <f>SUM(G42+G43)</f>
        <v>1332935</v>
      </c>
      <c r="H41" s="179">
        <f>SUM(H42+H43)</f>
        <v>1332935</v>
      </c>
    </row>
    <row r="42" spans="1:8" ht="45">
      <c r="A42" s="23" t="s">
        <v>216</v>
      </c>
      <c r="B42" s="24" t="s">
        <v>622</v>
      </c>
      <c r="C42" s="24" t="s">
        <v>183</v>
      </c>
      <c r="D42" s="24" t="s">
        <v>196</v>
      </c>
      <c r="E42" s="24" t="s">
        <v>217</v>
      </c>
      <c r="F42" s="25">
        <v>500</v>
      </c>
      <c r="G42" s="179">
        <v>370935</v>
      </c>
      <c r="H42" s="179">
        <v>370935</v>
      </c>
    </row>
    <row r="43" spans="1:8" ht="45">
      <c r="A43" s="23" t="s">
        <v>218</v>
      </c>
      <c r="B43" s="24" t="s">
        <v>622</v>
      </c>
      <c r="C43" s="24" t="s">
        <v>183</v>
      </c>
      <c r="D43" s="24" t="s">
        <v>196</v>
      </c>
      <c r="E43" s="24" t="s">
        <v>219</v>
      </c>
      <c r="F43" s="25">
        <v>500</v>
      </c>
      <c r="G43" s="179">
        <v>962000</v>
      </c>
      <c r="H43" s="179">
        <v>962000</v>
      </c>
    </row>
    <row r="44" spans="1:8" ht="30">
      <c r="A44" s="23" t="s">
        <v>220</v>
      </c>
      <c r="B44" s="24" t="s">
        <v>622</v>
      </c>
      <c r="C44" s="24" t="s">
        <v>183</v>
      </c>
      <c r="D44" s="24" t="s">
        <v>196</v>
      </c>
      <c r="E44" s="24" t="s">
        <v>221</v>
      </c>
      <c r="F44" s="25">
        <v>500</v>
      </c>
      <c r="G44" s="179">
        <v>2062226</v>
      </c>
      <c r="H44" s="179">
        <v>2062226</v>
      </c>
    </row>
    <row r="45" spans="1:8" ht="30">
      <c r="A45" s="23" t="s">
        <v>222</v>
      </c>
      <c r="B45" s="24" t="s">
        <v>622</v>
      </c>
      <c r="C45" s="24" t="s">
        <v>183</v>
      </c>
      <c r="D45" s="24" t="s">
        <v>196</v>
      </c>
      <c r="E45" s="24" t="s">
        <v>223</v>
      </c>
      <c r="F45" s="25"/>
      <c r="G45" s="179">
        <f>SUM(G46)</f>
        <v>1706740</v>
      </c>
      <c r="H45" s="179">
        <f>SUM(H46)</f>
        <v>1826212</v>
      </c>
    </row>
    <row r="46" spans="1:8" ht="15">
      <c r="A46" s="23" t="s">
        <v>190</v>
      </c>
      <c r="B46" s="24" t="s">
        <v>622</v>
      </c>
      <c r="C46" s="24" t="s">
        <v>183</v>
      </c>
      <c r="D46" s="24" t="s">
        <v>196</v>
      </c>
      <c r="E46" s="24" t="s">
        <v>223</v>
      </c>
      <c r="F46" s="25">
        <v>500</v>
      </c>
      <c r="G46" s="179">
        <v>1706740</v>
      </c>
      <c r="H46" s="179">
        <v>1826212</v>
      </c>
    </row>
    <row r="47" spans="1:8" ht="15">
      <c r="A47" s="18" t="s">
        <v>232</v>
      </c>
      <c r="B47" s="19" t="s">
        <v>622</v>
      </c>
      <c r="C47" s="19" t="s">
        <v>183</v>
      </c>
      <c r="D47" s="19" t="s">
        <v>233</v>
      </c>
      <c r="E47" s="49"/>
      <c r="F47" s="20"/>
      <c r="G47" s="178">
        <f aca="true" t="shared" si="0" ref="G47:H49">SUM(G48)</f>
        <v>1000000</v>
      </c>
      <c r="H47" s="178">
        <f t="shared" si="0"/>
        <v>1000000</v>
      </c>
    </row>
    <row r="48" spans="1:8" ht="15">
      <c r="A48" s="23" t="s">
        <v>232</v>
      </c>
      <c r="B48" s="24" t="s">
        <v>622</v>
      </c>
      <c r="C48" s="24" t="s">
        <v>183</v>
      </c>
      <c r="D48" s="24" t="s">
        <v>233</v>
      </c>
      <c r="E48" s="24" t="s">
        <v>234</v>
      </c>
      <c r="F48" s="25"/>
      <c r="G48" s="179">
        <f t="shared" si="0"/>
        <v>1000000</v>
      </c>
      <c r="H48" s="179">
        <f t="shared" si="0"/>
        <v>1000000</v>
      </c>
    </row>
    <row r="49" spans="1:8" ht="15">
      <c r="A49" s="23" t="s">
        <v>235</v>
      </c>
      <c r="B49" s="24" t="s">
        <v>622</v>
      </c>
      <c r="C49" s="24" t="s">
        <v>183</v>
      </c>
      <c r="D49" s="24" t="s">
        <v>233</v>
      </c>
      <c r="E49" s="24" t="s">
        <v>236</v>
      </c>
      <c r="F49" s="25"/>
      <c r="G49" s="179">
        <f t="shared" si="0"/>
        <v>1000000</v>
      </c>
      <c r="H49" s="179">
        <f t="shared" si="0"/>
        <v>1000000</v>
      </c>
    </row>
    <row r="50" spans="1:8" ht="15">
      <c r="A50" s="23" t="s">
        <v>237</v>
      </c>
      <c r="B50" s="24" t="s">
        <v>622</v>
      </c>
      <c r="C50" s="24" t="s">
        <v>183</v>
      </c>
      <c r="D50" s="24" t="s">
        <v>233</v>
      </c>
      <c r="E50" s="24" t="s">
        <v>236</v>
      </c>
      <c r="F50" s="34" t="s">
        <v>238</v>
      </c>
      <c r="G50" s="179">
        <v>1000000</v>
      </c>
      <c r="H50" s="179">
        <v>1000000</v>
      </c>
    </row>
    <row r="51" spans="1:8" ht="15">
      <c r="A51" s="18" t="s">
        <v>239</v>
      </c>
      <c r="B51" s="19" t="s">
        <v>622</v>
      </c>
      <c r="C51" s="19" t="s">
        <v>183</v>
      </c>
      <c r="D51" s="19" t="s">
        <v>240</v>
      </c>
      <c r="E51" s="49" t="s">
        <v>181</v>
      </c>
      <c r="F51" s="20" t="s">
        <v>181</v>
      </c>
      <c r="G51" s="178">
        <f>G52</f>
        <v>300000</v>
      </c>
      <c r="H51" s="178">
        <f>H52</f>
        <v>4700000</v>
      </c>
    </row>
    <row r="52" spans="1:8" ht="30">
      <c r="A52" s="23" t="s">
        <v>248</v>
      </c>
      <c r="B52" s="36">
        <v>2</v>
      </c>
      <c r="C52" s="24" t="s">
        <v>183</v>
      </c>
      <c r="D52" s="24" t="s">
        <v>240</v>
      </c>
      <c r="E52" s="24" t="s">
        <v>249</v>
      </c>
      <c r="F52" s="25"/>
      <c r="G52" s="179">
        <f>SUM(G53)</f>
        <v>300000</v>
      </c>
      <c r="H52" s="179">
        <f>SUM(H53)</f>
        <v>4700000</v>
      </c>
    </row>
    <row r="53" spans="1:8" ht="60">
      <c r="A53" s="23" t="s">
        <v>250</v>
      </c>
      <c r="B53" s="36">
        <v>2</v>
      </c>
      <c r="C53" s="24" t="s">
        <v>183</v>
      </c>
      <c r="D53" s="24" t="s">
        <v>240</v>
      </c>
      <c r="E53" s="24" t="s">
        <v>249</v>
      </c>
      <c r="F53" s="36">
        <v>3</v>
      </c>
      <c r="G53" s="179">
        <v>300000</v>
      </c>
      <c r="H53" s="179">
        <v>4700000</v>
      </c>
    </row>
    <row r="54" spans="1:8" ht="28.5">
      <c r="A54" s="48" t="s">
        <v>265</v>
      </c>
      <c r="B54" s="49" t="s">
        <v>622</v>
      </c>
      <c r="C54" s="49" t="s">
        <v>266</v>
      </c>
      <c r="D54" s="49"/>
      <c r="E54" s="49"/>
      <c r="F54" s="50"/>
      <c r="G54" s="177">
        <f>SUM(G55+G59)</f>
        <v>3086200</v>
      </c>
      <c r="H54" s="177">
        <f>SUM(H55+H59)</f>
        <v>3984000</v>
      </c>
    </row>
    <row r="55" spans="1:8" ht="15">
      <c r="A55" s="18" t="s">
        <v>267</v>
      </c>
      <c r="B55" s="19" t="s">
        <v>622</v>
      </c>
      <c r="C55" s="19" t="s">
        <v>266</v>
      </c>
      <c r="D55" s="19" t="s">
        <v>268</v>
      </c>
      <c r="E55" s="49"/>
      <c r="F55" s="20"/>
      <c r="G55" s="178">
        <f aca="true" t="shared" si="1" ref="G55:H57">SUM(G56)</f>
        <v>564000</v>
      </c>
      <c r="H55" s="178">
        <f t="shared" si="1"/>
        <v>564000</v>
      </c>
    </row>
    <row r="56" spans="1:8" ht="15">
      <c r="A56" s="23" t="s">
        <v>628</v>
      </c>
      <c r="B56" s="24" t="s">
        <v>622</v>
      </c>
      <c r="C56" s="24" t="s">
        <v>266</v>
      </c>
      <c r="D56" s="24" t="s">
        <v>268</v>
      </c>
      <c r="E56" s="24"/>
      <c r="F56" s="25"/>
      <c r="G56" s="179">
        <f t="shared" si="1"/>
        <v>564000</v>
      </c>
      <c r="H56" s="179">
        <f t="shared" si="1"/>
        <v>564000</v>
      </c>
    </row>
    <row r="57" spans="1:8" ht="15">
      <c r="A57" s="23" t="s">
        <v>629</v>
      </c>
      <c r="B57" s="24" t="s">
        <v>622</v>
      </c>
      <c r="C57" s="24" t="s">
        <v>266</v>
      </c>
      <c r="D57" s="24" t="s">
        <v>268</v>
      </c>
      <c r="E57" s="24" t="s">
        <v>630</v>
      </c>
      <c r="F57" s="25"/>
      <c r="G57" s="179">
        <f t="shared" si="1"/>
        <v>564000</v>
      </c>
      <c r="H57" s="179">
        <f t="shared" si="1"/>
        <v>564000</v>
      </c>
    </row>
    <row r="58" spans="1:8" ht="60">
      <c r="A58" s="23" t="s">
        <v>631</v>
      </c>
      <c r="B58" s="24" t="s">
        <v>622</v>
      </c>
      <c r="C58" s="24" t="s">
        <v>266</v>
      </c>
      <c r="D58" s="24" t="s">
        <v>268</v>
      </c>
      <c r="E58" s="24" t="s">
        <v>259</v>
      </c>
      <c r="F58" s="34" t="s">
        <v>227</v>
      </c>
      <c r="G58" s="179">
        <v>564000</v>
      </c>
      <c r="H58" s="179">
        <v>564000</v>
      </c>
    </row>
    <row r="59" spans="1:8" ht="45">
      <c r="A59" s="18" t="s">
        <v>270</v>
      </c>
      <c r="B59" s="19" t="s">
        <v>622</v>
      </c>
      <c r="C59" s="19" t="s">
        <v>266</v>
      </c>
      <c r="D59" s="19" t="s">
        <v>271</v>
      </c>
      <c r="E59" s="49"/>
      <c r="F59" s="20"/>
      <c r="G59" s="178">
        <f>SUM(G60+G63)</f>
        <v>2522200</v>
      </c>
      <c r="H59" s="178">
        <f>SUM(H60+H63)</f>
        <v>3420000</v>
      </c>
    </row>
    <row r="60" spans="1:8" ht="45">
      <c r="A60" s="27" t="s">
        <v>272</v>
      </c>
      <c r="B60" s="28" t="s">
        <v>622</v>
      </c>
      <c r="C60" s="28" t="s">
        <v>266</v>
      </c>
      <c r="D60" s="28" t="s">
        <v>271</v>
      </c>
      <c r="E60" s="24" t="s">
        <v>273</v>
      </c>
      <c r="F60" s="29"/>
      <c r="G60" s="180">
        <f>SUM(G61)</f>
        <v>370000</v>
      </c>
      <c r="H60" s="180">
        <f>SUM(H61)</f>
        <v>370000</v>
      </c>
    </row>
    <row r="61" spans="1:8" ht="45">
      <c r="A61" s="23" t="s">
        <v>274</v>
      </c>
      <c r="B61" s="24" t="s">
        <v>622</v>
      </c>
      <c r="C61" s="24" t="s">
        <v>266</v>
      </c>
      <c r="D61" s="24" t="s">
        <v>271</v>
      </c>
      <c r="E61" s="24" t="s">
        <v>275</v>
      </c>
      <c r="F61" s="25"/>
      <c r="G61" s="179">
        <f>SUM(G62)</f>
        <v>370000</v>
      </c>
      <c r="H61" s="179">
        <f>SUM(H62)</f>
        <v>370000</v>
      </c>
    </row>
    <row r="62" spans="1:8" ht="15">
      <c r="A62" s="23" t="s">
        <v>190</v>
      </c>
      <c r="B62" s="24" t="s">
        <v>622</v>
      </c>
      <c r="C62" s="24" t="s">
        <v>266</v>
      </c>
      <c r="D62" s="24" t="s">
        <v>271</v>
      </c>
      <c r="E62" s="24" t="s">
        <v>275</v>
      </c>
      <c r="F62" s="25">
        <v>500</v>
      </c>
      <c r="G62" s="179">
        <v>370000</v>
      </c>
      <c r="H62" s="179">
        <v>370000</v>
      </c>
    </row>
    <row r="63" spans="1:8" ht="15">
      <c r="A63" s="27" t="s">
        <v>276</v>
      </c>
      <c r="B63" s="28" t="s">
        <v>622</v>
      </c>
      <c r="C63" s="28" t="s">
        <v>266</v>
      </c>
      <c r="D63" s="28" t="s">
        <v>271</v>
      </c>
      <c r="E63" s="24" t="s">
        <v>277</v>
      </c>
      <c r="F63" s="29"/>
      <c r="G63" s="180">
        <f>SUM(G64)</f>
        <v>2152200</v>
      </c>
      <c r="H63" s="180">
        <f>SUM(H64)</f>
        <v>3050000</v>
      </c>
    </row>
    <row r="64" spans="1:8" ht="30">
      <c r="A64" s="46" t="s">
        <v>278</v>
      </c>
      <c r="B64" s="24" t="s">
        <v>622</v>
      </c>
      <c r="C64" s="24" t="s">
        <v>266</v>
      </c>
      <c r="D64" s="24" t="s">
        <v>271</v>
      </c>
      <c r="E64" s="24" t="s">
        <v>279</v>
      </c>
      <c r="F64" s="25"/>
      <c r="G64" s="179">
        <f>SUM(G65+G66)</f>
        <v>2152200</v>
      </c>
      <c r="H64" s="179">
        <f>SUM(H65+H66)</f>
        <v>3050000</v>
      </c>
    </row>
    <row r="65" spans="1:8" ht="15">
      <c r="A65" s="23" t="s">
        <v>190</v>
      </c>
      <c r="B65" s="24" t="s">
        <v>622</v>
      </c>
      <c r="C65" s="24" t="s">
        <v>266</v>
      </c>
      <c r="D65" s="24" t="s">
        <v>271</v>
      </c>
      <c r="E65" s="24" t="s">
        <v>279</v>
      </c>
      <c r="F65" s="25">
        <v>500</v>
      </c>
      <c r="G65" s="179">
        <v>150000</v>
      </c>
      <c r="H65" s="179">
        <v>150000</v>
      </c>
    </row>
    <row r="66" spans="1:8" ht="45">
      <c r="A66" s="23" t="s">
        <v>676</v>
      </c>
      <c r="B66" s="24" t="s">
        <v>622</v>
      </c>
      <c r="C66" s="24" t="s">
        <v>266</v>
      </c>
      <c r="D66" s="24" t="s">
        <v>271</v>
      </c>
      <c r="E66" s="24" t="s">
        <v>279</v>
      </c>
      <c r="F66" s="25">
        <v>500</v>
      </c>
      <c r="G66" s="26">
        <v>2002200</v>
      </c>
      <c r="H66" s="26">
        <v>2900000</v>
      </c>
    </row>
    <row r="67" spans="1:8" ht="14.25">
      <c r="A67" s="48" t="s">
        <v>286</v>
      </c>
      <c r="B67" s="49" t="s">
        <v>622</v>
      </c>
      <c r="C67" s="49" t="s">
        <v>287</v>
      </c>
      <c r="D67" s="49"/>
      <c r="E67" s="49"/>
      <c r="F67" s="50"/>
      <c r="G67" s="177">
        <f>SUM(G68+G74+G77)</f>
        <v>6750000</v>
      </c>
      <c r="H67" s="177">
        <f>SUM(H68+H74+H77)</f>
        <v>4746000</v>
      </c>
    </row>
    <row r="68" spans="1:8" ht="15">
      <c r="A68" s="18" t="s">
        <v>288</v>
      </c>
      <c r="B68" s="19" t="s">
        <v>622</v>
      </c>
      <c r="C68" s="19" t="s">
        <v>287</v>
      </c>
      <c r="D68" s="19" t="s">
        <v>289</v>
      </c>
      <c r="E68" s="49"/>
      <c r="F68" s="20"/>
      <c r="G68" s="178">
        <f>SUM(G69)</f>
        <v>5000000</v>
      </c>
      <c r="H68" s="178">
        <f>SUM(H69)</f>
        <v>2996000</v>
      </c>
    </row>
    <row r="69" spans="1:8" ht="15">
      <c r="A69" s="23" t="s">
        <v>290</v>
      </c>
      <c r="B69" s="24" t="s">
        <v>622</v>
      </c>
      <c r="C69" s="24" t="s">
        <v>287</v>
      </c>
      <c r="D69" s="24" t="s">
        <v>289</v>
      </c>
      <c r="E69" s="24" t="s">
        <v>291</v>
      </c>
      <c r="F69" s="25"/>
      <c r="G69" s="179">
        <f>SUM(G70)</f>
        <v>5000000</v>
      </c>
      <c r="H69" s="179">
        <f>SUM(H70)</f>
        <v>2996000</v>
      </c>
    </row>
    <row r="70" spans="1:8" ht="18" customHeight="1">
      <c r="A70" s="23" t="s">
        <v>292</v>
      </c>
      <c r="B70" s="24" t="s">
        <v>622</v>
      </c>
      <c r="C70" s="24" t="s">
        <v>287</v>
      </c>
      <c r="D70" s="24" t="s">
        <v>289</v>
      </c>
      <c r="E70" s="24" t="s">
        <v>293</v>
      </c>
      <c r="F70" s="25"/>
      <c r="G70" s="179">
        <f>SUM(G71:G72)</f>
        <v>5000000</v>
      </c>
      <c r="H70" s="179">
        <f>SUM(H71:H72)</f>
        <v>2996000</v>
      </c>
    </row>
    <row r="71" spans="1:8" ht="15">
      <c r="A71" s="23" t="s">
        <v>294</v>
      </c>
      <c r="B71" s="24" t="s">
        <v>622</v>
      </c>
      <c r="C71" s="24" t="s">
        <v>287</v>
      </c>
      <c r="D71" s="24" t="s">
        <v>289</v>
      </c>
      <c r="E71" s="24" t="s">
        <v>293</v>
      </c>
      <c r="F71" s="34" t="s">
        <v>295</v>
      </c>
      <c r="G71" s="179">
        <v>4800000</v>
      </c>
      <c r="H71" s="179">
        <v>2796000</v>
      </c>
    </row>
    <row r="72" spans="1:8" ht="15.75" customHeight="1">
      <c r="A72" s="23" t="s">
        <v>292</v>
      </c>
      <c r="B72" s="24" t="s">
        <v>328</v>
      </c>
      <c r="C72" s="24" t="s">
        <v>287</v>
      </c>
      <c r="D72" s="24" t="s">
        <v>289</v>
      </c>
      <c r="E72" s="24" t="s">
        <v>293</v>
      </c>
      <c r="F72" s="36">
        <v>12</v>
      </c>
      <c r="G72" s="26">
        <v>200000</v>
      </c>
      <c r="H72" s="26">
        <v>200000</v>
      </c>
    </row>
    <row r="73" spans="1:8" ht="15">
      <c r="A73" s="18" t="s">
        <v>296</v>
      </c>
      <c r="B73" s="19" t="s">
        <v>622</v>
      </c>
      <c r="C73" s="19" t="s">
        <v>287</v>
      </c>
      <c r="D73" s="19" t="s">
        <v>297</v>
      </c>
      <c r="E73" s="49"/>
      <c r="F73" s="20"/>
      <c r="G73" s="178">
        <f aca="true" t="shared" si="2" ref="G73:H75">SUM(G74)</f>
        <v>1650000</v>
      </c>
      <c r="H73" s="178">
        <f t="shared" si="2"/>
        <v>1650000</v>
      </c>
    </row>
    <row r="74" spans="1:8" ht="15">
      <c r="A74" s="18" t="s">
        <v>298</v>
      </c>
      <c r="B74" s="19" t="s">
        <v>622</v>
      </c>
      <c r="C74" s="19" t="s">
        <v>287</v>
      </c>
      <c r="D74" s="19" t="s">
        <v>297</v>
      </c>
      <c r="E74" s="49" t="s">
        <v>299</v>
      </c>
      <c r="F74" s="20"/>
      <c r="G74" s="178">
        <f t="shared" si="2"/>
        <v>1650000</v>
      </c>
      <c r="H74" s="178">
        <f t="shared" si="2"/>
        <v>1650000</v>
      </c>
    </row>
    <row r="75" spans="1:8" ht="30">
      <c r="A75" s="23" t="s">
        <v>300</v>
      </c>
      <c r="B75" s="24" t="s">
        <v>622</v>
      </c>
      <c r="C75" s="24" t="s">
        <v>287</v>
      </c>
      <c r="D75" s="24" t="s">
        <v>297</v>
      </c>
      <c r="E75" s="24" t="s">
        <v>301</v>
      </c>
      <c r="F75" s="25"/>
      <c r="G75" s="179">
        <f t="shared" si="2"/>
        <v>1650000</v>
      </c>
      <c r="H75" s="179">
        <f t="shared" si="2"/>
        <v>1650000</v>
      </c>
    </row>
    <row r="76" spans="1:8" ht="15">
      <c r="A76" s="23" t="s">
        <v>294</v>
      </c>
      <c r="B76" s="24" t="s">
        <v>622</v>
      </c>
      <c r="C76" s="24" t="s">
        <v>287</v>
      </c>
      <c r="D76" s="24" t="s">
        <v>297</v>
      </c>
      <c r="E76" s="24" t="s">
        <v>301</v>
      </c>
      <c r="F76" s="34" t="s">
        <v>295</v>
      </c>
      <c r="G76" s="179">
        <v>1650000</v>
      </c>
      <c r="H76" s="179">
        <v>1650000</v>
      </c>
    </row>
    <row r="77" spans="1:8" ht="15">
      <c r="A77" s="18" t="s">
        <v>305</v>
      </c>
      <c r="B77" s="19" t="s">
        <v>622</v>
      </c>
      <c r="C77" s="19" t="s">
        <v>287</v>
      </c>
      <c r="D77" s="19" t="s">
        <v>306</v>
      </c>
      <c r="E77" s="49"/>
      <c r="F77" s="20"/>
      <c r="G77" s="178">
        <f>SUM(G78)</f>
        <v>100000</v>
      </c>
      <c r="H77" s="178">
        <f>SUM(H78)</f>
        <v>100000</v>
      </c>
    </row>
    <row r="78" spans="1:8" ht="15">
      <c r="A78" s="27" t="s">
        <v>624</v>
      </c>
      <c r="B78" s="28" t="s">
        <v>622</v>
      </c>
      <c r="C78" s="28" t="s">
        <v>287</v>
      </c>
      <c r="D78" s="28" t="s">
        <v>306</v>
      </c>
      <c r="E78" s="24" t="s">
        <v>257</v>
      </c>
      <c r="F78" s="29"/>
      <c r="G78" s="180">
        <f>SUM(G79)</f>
        <v>100000</v>
      </c>
      <c r="H78" s="180">
        <f>SUM(H79)</f>
        <v>100000</v>
      </c>
    </row>
    <row r="79" spans="1:8" ht="45">
      <c r="A79" s="23" t="s">
        <v>634</v>
      </c>
      <c r="B79" s="24" t="s">
        <v>622</v>
      </c>
      <c r="C79" s="24" t="s">
        <v>287</v>
      </c>
      <c r="D79" s="24" t="s">
        <v>306</v>
      </c>
      <c r="E79" s="24" t="s">
        <v>311</v>
      </c>
      <c r="F79" s="25">
        <v>500</v>
      </c>
      <c r="G79" s="179">
        <v>100000</v>
      </c>
      <c r="H79" s="179">
        <v>100000</v>
      </c>
    </row>
    <row r="80" spans="1:8" ht="14.25">
      <c r="A80" s="48" t="s">
        <v>313</v>
      </c>
      <c r="B80" s="49" t="s">
        <v>622</v>
      </c>
      <c r="C80" s="49" t="s">
        <v>314</v>
      </c>
      <c r="D80" s="49"/>
      <c r="E80" s="49"/>
      <c r="F80" s="50"/>
      <c r="G80" s="177">
        <f aca="true" t="shared" si="3" ref="G80:H82">SUM(G81)</f>
        <v>180000</v>
      </c>
      <c r="H80" s="177">
        <f t="shared" si="3"/>
        <v>180000</v>
      </c>
    </row>
    <row r="81" spans="1:8" ht="15">
      <c r="A81" s="18" t="s">
        <v>315</v>
      </c>
      <c r="B81" s="19" t="s">
        <v>622</v>
      </c>
      <c r="C81" s="19" t="s">
        <v>314</v>
      </c>
      <c r="D81" s="19" t="s">
        <v>316</v>
      </c>
      <c r="E81" s="49"/>
      <c r="F81" s="20"/>
      <c r="G81" s="178">
        <f t="shared" si="3"/>
        <v>180000</v>
      </c>
      <c r="H81" s="178">
        <f t="shared" si="3"/>
        <v>180000</v>
      </c>
    </row>
    <row r="82" spans="1:8" ht="15">
      <c r="A82" s="23" t="s">
        <v>315</v>
      </c>
      <c r="B82" s="24" t="s">
        <v>622</v>
      </c>
      <c r="C82" s="24" t="s">
        <v>314</v>
      </c>
      <c r="D82" s="24" t="s">
        <v>316</v>
      </c>
      <c r="E82" s="24" t="s">
        <v>317</v>
      </c>
      <c r="F82" s="25"/>
      <c r="G82" s="179">
        <f t="shared" si="3"/>
        <v>180000</v>
      </c>
      <c r="H82" s="179">
        <f t="shared" si="3"/>
        <v>180000</v>
      </c>
    </row>
    <row r="83" spans="1:8" ht="30">
      <c r="A83" s="23" t="s">
        <v>318</v>
      </c>
      <c r="B83" s="24" t="s">
        <v>622</v>
      </c>
      <c r="C83" s="24" t="s">
        <v>314</v>
      </c>
      <c r="D83" s="24" t="s">
        <v>316</v>
      </c>
      <c r="E83" s="24" t="s">
        <v>319</v>
      </c>
      <c r="F83" s="25"/>
      <c r="G83" s="179">
        <f>SUM(G84:G84)</f>
        <v>180000</v>
      </c>
      <c r="H83" s="179">
        <f>SUM(H84:H84)</f>
        <v>180000</v>
      </c>
    </row>
    <row r="84" spans="1:8" ht="15">
      <c r="A84" s="23" t="s">
        <v>190</v>
      </c>
      <c r="B84" s="24" t="s">
        <v>622</v>
      </c>
      <c r="C84" s="24" t="s">
        <v>314</v>
      </c>
      <c r="D84" s="24" t="s">
        <v>316</v>
      </c>
      <c r="E84" s="24" t="s">
        <v>319</v>
      </c>
      <c r="F84" s="25">
        <v>500</v>
      </c>
      <c r="G84" s="179">
        <v>180000</v>
      </c>
      <c r="H84" s="179">
        <v>180000</v>
      </c>
    </row>
    <row r="85" spans="1:8" ht="14.25">
      <c r="A85" s="48" t="s">
        <v>320</v>
      </c>
      <c r="B85" s="49" t="s">
        <v>622</v>
      </c>
      <c r="C85" s="49" t="s">
        <v>321</v>
      </c>
      <c r="D85" s="49"/>
      <c r="E85" s="49"/>
      <c r="F85" s="50"/>
      <c r="G85" s="177">
        <f>SUM(G86+G89+G94+G98)</f>
        <v>8972000</v>
      </c>
      <c r="H85" s="177">
        <f>H86+H89+H94+H98</f>
        <v>16849000</v>
      </c>
    </row>
    <row r="86" spans="1:8" ht="15">
      <c r="A86" s="184" t="s">
        <v>322</v>
      </c>
      <c r="B86" s="19" t="s">
        <v>622</v>
      </c>
      <c r="C86" s="19" t="s">
        <v>321</v>
      </c>
      <c r="D86" s="19" t="s">
        <v>323</v>
      </c>
      <c r="E86" s="49"/>
      <c r="F86" s="50"/>
      <c r="G86" s="177">
        <v>0</v>
      </c>
      <c r="H86" s="177">
        <v>8319000</v>
      </c>
    </row>
    <row r="87" spans="1:8" ht="15">
      <c r="A87" s="23" t="s">
        <v>333</v>
      </c>
      <c r="B87" s="24" t="s">
        <v>622</v>
      </c>
      <c r="C87" s="24" t="s">
        <v>321</v>
      </c>
      <c r="D87" s="24" t="s">
        <v>323</v>
      </c>
      <c r="E87" s="24" t="s">
        <v>330</v>
      </c>
      <c r="F87" s="50"/>
      <c r="G87" s="179">
        <v>0</v>
      </c>
      <c r="H87" s="179">
        <v>8319000</v>
      </c>
    </row>
    <row r="88" spans="1:8" ht="15">
      <c r="A88" s="336" t="s">
        <v>58</v>
      </c>
      <c r="B88" s="24" t="s">
        <v>622</v>
      </c>
      <c r="C88" s="24" t="s">
        <v>321</v>
      </c>
      <c r="D88" s="24" t="s">
        <v>323</v>
      </c>
      <c r="E88" s="24" t="s">
        <v>332</v>
      </c>
      <c r="F88" s="34" t="s">
        <v>334</v>
      </c>
      <c r="G88" s="179">
        <v>0</v>
      </c>
      <c r="H88" s="179">
        <v>8319000</v>
      </c>
    </row>
    <row r="89" spans="1:8" ht="15">
      <c r="A89" s="266" t="s">
        <v>340</v>
      </c>
      <c r="B89" s="19" t="s">
        <v>622</v>
      </c>
      <c r="C89" s="19" t="s">
        <v>321</v>
      </c>
      <c r="D89" s="19" t="s">
        <v>341</v>
      </c>
      <c r="E89" s="49"/>
      <c r="F89" s="32"/>
      <c r="G89" s="178">
        <f aca="true" t="shared" si="4" ref="G89:H92">SUM(G90)</f>
        <v>3200000</v>
      </c>
      <c r="H89" s="178">
        <f t="shared" si="4"/>
        <v>0</v>
      </c>
    </row>
    <row r="90" spans="1:8" ht="30">
      <c r="A90" s="27" t="s">
        <v>246</v>
      </c>
      <c r="B90" s="24" t="s">
        <v>622</v>
      </c>
      <c r="C90" s="24" t="s">
        <v>321</v>
      </c>
      <c r="D90" s="24" t="s">
        <v>341</v>
      </c>
      <c r="E90" s="24" t="s">
        <v>247</v>
      </c>
      <c r="F90" s="34"/>
      <c r="G90" s="179">
        <f t="shared" si="4"/>
        <v>3200000</v>
      </c>
      <c r="H90" s="179">
        <f t="shared" si="4"/>
        <v>0</v>
      </c>
    </row>
    <row r="91" spans="1:8" ht="60">
      <c r="A91" s="23" t="s">
        <v>324</v>
      </c>
      <c r="B91" s="24" t="s">
        <v>622</v>
      </c>
      <c r="C91" s="24" t="s">
        <v>321</v>
      </c>
      <c r="D91" s="24" t="s">
        <v>341</v>
      </c>
      <c r="E91" s="24" t="s">
        <v>325</v>
      </c>
      <c r="F91" s="34"/>
      <c r="G91" s="179">
        <f t="shared" si="4"/>
        <v>3200000</v>
      </c>
      <c r="H91" s="179">
        <f t="shared" si="4"/>
        <v>0</v>
      </c>
    </row>
    <row r="92" spans="1:8" ht="30">
      <c r="A92" s="62" t="s">
        <v>326</v>
      </c>
      <c r="B92" s="24" t="s">
        <v>622</v>
      </c>
      <c r="C92" s="24" t="s">
        <v>321</v>
      </c>
      <c r="D92" s="24" t="s">
        <v>341</v>
      </c>
      <c r="E92" s="24" t="s">
        <v>249</v>
      </c>
      <c r="F92" s="34"/>
      <c r="G92" s="179">
        <f t="shared" si="4"/>
        <v>3200000</v>
      </c>
      <c r="H92" s="179">
        <f t="shared" si="4"/>
        <v>0</v>
      </c>
    </row>
    <row r="93" spans="1:8" ht="15">
      <c r="A93" s="62" t="s">
        <v>327</v>
      </c>
      <c r="B93" s="24" t="s">
        <v>622</v>
      </c>
      <c r="C93" s="24" t="s">
        <v>321</v>
      </c>
      <c r="D93" s="24" t="s">
        <v>341</v>
      </c>
      <c r="E93" s="24" t="s">
        <v>249</v>
      </c>
      <c r="F93" s="34" t="s">
        <v>328</v>
      </c>
      <c r="G93" s="179">
        <v>3200000</v>
      </c>
      <c r="H93" s="179">
        <v>0</v>
      </c>
    </row>
    <row r="94" spans="1:8" ht="15">
      <c r="A94" s="82" t="s">
        <v>366</v>
      </c>
      <c r="B94" s="19" t="s">
        <v>622</v>
      </c>
      <c r="C94" s="19" t="s">
        <v>321</v>
      </c>
      <c r="D94" s="19" t="s">
        <v>367</v>
      </c>
      <c r="E94" s="49"/>
      <c r="F94" s="32"/>
      <c r="G94" s="178">
        <f>SUM(G95)</f>
        <v>1732000</v>
      </c>
      <c r="H94" s="178">
        <f>SUM(H95)</f>
        <v>1909000</v>
      </c>
    </row>
    <row r="95" spans="1:8" ht="15">
      <c r="A95" s="65" t="s">
        <v>256</v>
      </c>
      <c r="B95" s="28" t="s">
        <v>622</v>
      </c>
      <c r="C95" s="24" t="s">
        <v>321</v>
      </c>
      <c r="D95" s="24" t="s">
        <v>367</v>
      </c>
      <c r="E95" s="24" t="s">
        <v>257</v>
      </c>
      <c r="F95" s="25"/>
      <c r="G95" s="26">
        <f>SUM(G96:G97)</f>
        <v>1732000</v>
      </c>
      <c r="H95" s="26">
        <f>SUM(H96:H97)</f>
        <v>1909000</v>
      </c>
    </row>
    <row r="96" spans="1:8" ht="45">
      <c r="A96" s="62" t="s">
        <v>258</v>
      </c>
      <c r="B96" s="28" t="s">
        <v>622</v>
      </c>
      <c r="C96" s="24" t="s">
        <v>321</v>
      </c>
      <c r="D96" s="24" t="s">
        <v>367</v>
      </c>
      <c r="E96" s="24" t="s">
        <v>259</v>
      </c>
      <c r="F96" s="25">
        <v>500</v>
      </c>
      <c r="G96" s="26">
        <v>339000</v>
      </c>
      <c r="H96" s="26">
        <v>386000</v>
      </c>
    </row>
    <row r="97" spans="1:8" ht="45">
      <c r="A97" s="62" t="s">
        <v>373</v>
      </c>
      <c r="B97" s="28" t="s">
        <v>622</v>
      </c>
      <c r="C97" s="24" t="s">
        <v>321</v>
      </c>
      <c r="D97" s="24" t="s">
        <v>367</v>
      </c>
      <c r="E97" s="24" t="s">
        <v>374</v>
      </c>
      <c r="F97" s="25">
        <v>500</v>
      </c>
      <c r="G97" s="26">
        <v>1393000</v>
      </c>
      <c r="H97" s="26">
        <v>1523000</v>
      </c>
    </row>
    <row r="98" spans="1:8" ht="15">
      <c r="A98" s="368" t="s">
        <v>56</v>
      </c>
      <c r="B98" s="19" t="s">
        <v>622</v>
      </c>
      <c r="C98" s="19" t="s">
        <v>321</v>
      </c>
      <c r="D98" s="19" t="s">
        <v>376</v>
      </c>
      <c r="E98" s="19"/>
      <c r="F98" s="20"/>
      <c r="G98" s="369">
        <v>4040000</v>
      </c>
      <c r="H98" s="369">
        <v>6621000</v>
      </c>
    </row>
    <row r="99" spans="1:8" ht="15">
      <c r="A99" s="23" t="s">
        <v>333</v>
      </c>
      <c r="B99" s="24" t="s">
        <v>622</v>
      </c>
      <c r="C99" s="24" t="s">
        <v>321</v>
      </c>
      <c r="D99" s="24" t="s">
        <v>376</v>
      </c>
      <c r="E99" s="24" t="s">
        <v>380</v>
      </c>
      <c r="F99" s="25"/>
      <c r="G99" s="339">
        <v>4040000</v>
      </c>
      <c r="H99" s="339">
        <v>6621000</v>
      </c>
    </row>
    <row r="100" spans="1:8" ht="15">
      <c r="A100" s="336" t="s">
        <v>57</v>
      </c>
      <c r="B100" s="28" t="s">
        <v>622</v>
      </c>
      <c r="C100" s="24" t="s">
        <v>321</v>
      </c>
      <c r="D100" s="24" t="s">
        <v>376</v>
      </c>
      <c r="E100" s="24" t="s">
        <v>380</v>
      </c>
      <c r="F100" s="34" t="s">
        <v>334</v>
      </c>
      <c r="G100" s="339">
        <v>4040000</v>
      </c>
      <c r="H100" s="339">
        <v>6621000</v>
      </c>
    </row>
    <row r="101" spans="1:8" s="226" customFormat="1" ht="15">
      <c r="A101" s="48" t="s">
        <v>404</v>
      </c>
      <c r="B101" s="19" t="s">
        <v>622</v>
      </c>
      <c r="C101" s="49" t="s">
        <v>405</v>
      </c>
      <c r="D101" s="49"/>
      <c r="E101" s="49"/>
      <c r="F101" s="49"/>
      <c r="G101" s="225">
        <f>SUM(G102)</f>
        <v>2500000</v>
      </c>
      <c r="H101" s="225">
        <f>SUM(H102)</f>
        <v>2500000</v>
      </c>
    </row>
    <row r="102" spans="1:8" s="143" customFormat="1" ht="15">
      <c r="A102" s="27" t="s">
        <v>416</v>
      </c>
      <c r="B102" s="28" t="s">
        <v>622</v>
      </c>
      <c r="C102" s="28" t="s">
        <v>405</v>
      </c>
      <c r="D102" s="28" t="s">
        <v>417</v>
      </c>
      <c r="E102" s="24"/>
      <c r="F102" s="29"/>
      <c r="G102" s="30">
        <f aca="true" t="shared" si="5" ref="G102:H104">SUM(G103)</f>
        <v>2500000</v>
      </c>
      <c r="H102" s="30">
        <f t="shared" si="5"/>
        <v>2500000</v>
      </c>
    </row>
    <row r="103" spans="1:8" ht="30">
      <c r="A103" s="27" t="s">
        <v>246</v>
      </c>
      <c r="B103" s="28" t="s">
        <v>622</v>
      </c>
      <c r="C103" s="24" t="s">
        <v>405</v>
      </c>
      <c r="D103" s="24" t="s">
        <v>417</v>
      </c>
      <c r="E103" s="24" t="s">
        <v>247</v>
      </c>
      <c r="F103" s="34"/>
      <c r="G103" s="26">
        <f t="shared" si="5"/>
        <v>2500000</v>
      </c>
      <c r="H103" s="26">
        <f t="shared" si="5"/>
        <v>2500000</v>
      </c>
    </row>
    <row r="104" spans="1:8" ht="60">
      <c r="A104" s="23" t="s">
        <v>324</v>
      </c>
      <c r="B104" s="28" t="s">
        <v>622</v>
      </c>
      <c r="C104" s="24" t="s">
        <v>405</v>
      </c>
      <c r="D104" s="24" t="s">
        <v>417</v>
      </c>
      <c r="E104" s="24" t="s">
        <v>325</v>
      </c>
      <c r="F104" s="34"/>
      <c r="G104" s="26">
        <f t="shared" si="5"/>
        <v>2500000</v>
      </c>
      <c r="H104" s="26">
        <f t="shared" si="5"/>
        <v>2500000</v>
      </c>
    </row>
    <row r="105" spans="1:8" ht="30">
      <c r="A105" s="23" t="s">
        <v>326</v>
      </c>
      <c r="B105" s="28" t="s">
        <v>622</v>
      </c>
      <c r="C105" s="24" t="s">
        <v>405</v>
      </c>
      <c r="D105" s="24" t="s">
        <v>417</v>
      </c>
      <c r="E105" s="24" t="s">
        <v>249</v>
      </c>
      <c r="F105" s="34" t="s">
        <v>328</v>
      </c>
      <c r="G105" s="26">
        <v>2500000</v>
      </c>
      <c r="H105" s="26">
        <v>2500000</v>
      </c>
    </row>
    <row r="106" spans="1:8" ht="14.25">
      <c r="A106" s="48" t="s">
        <v>446</v>
      </c>
      <c r="B106" s="49" t="s">
        <v>622</v>
      </c>
      <c r="C106" s="49" t="s">
        <v>447</v>
      </c>
      <c r="D106" s="49"/>
      <c r="E106" s="49"/>
      <c r="F106" s="50"/>
      <c r="G106" s="177">
        <f>SUM(G107+G110)</f>
        <v>1579410</v>
      </c>
      <c r="H106" s="177">
        <f>SUM(H107+H110)</f>
        <v>1579410</v>
      </c>
    </row>
    <row r="107" spans="1:8" ht="15">
      <c r="A107" s="18" t="s">
        <v>636</v>
      </c>
      <c r="B107" s="19" t="s">
        <v>622</v>
      </c>
      <c r="C107" s="19" t="s">
        <v>447</v>
      </c>
      <c r="D107" s="19" t="s">
        <v>463</v>
      </c>
      <c r="E107" s="49"/>
      <c r="F107" s="20"/>
      <c r="G107" s="178">
        <f>SUM(G108)</f>
        <v>970200</v>
      </c>
      <c r="H107" s="178">
        <f>SUM(H108)</f>
        <v>970200</v>
      </c>
    </row>
    <row r="108" spans="1:8" ht="60">
      <c r="A108" s="23" t="s">
        <v>468</v>
      </c>
      <c r="B108" s="24" t="s">
        <v>622</v>
      </c>
      <c r="C108" s="24" t="s">
        <v>447</v>
      </c>
      <c r="D108" s="24" t="s">
        <v>463</v>
      </c>
      <c r="E108" s="24" t="s">
        <v>469</v>
      </c>
      <c r="F108" s="25"/>
      <c r="G108" s="179">
        <f>SUM(G109)</f>
        <v>970200</v>
      </c>
      <c r="H108" s="179">
        <f>SUM(H109)</f>
        <v>970200</v>
      </c>
    </row>
    <row r="109" spans="1:8" ht="15">
      <c r="A109" s="23" t="s">
        <v>454</v>
      </c>
      <c r="B109" s="24" t="s">
        <v>622</v>
      </c>
      <c r="C109" s="24" t="s">
        <v>447</v>
      </c>
      <c r="D109" s="24" t="s">
        <v>463</v>
      </c>
      <c r="E109" s="24" t="s">
        <v>469</v>
      </c>
      <c r="F109" s="34" t="s">
        <v>455</v>
      </c>
      <c r="G109" s="179">
        <v>970200</v>
      </c>
      <c r="H109" s="179">
        <v>970200</v>
      </c>
    </row>
    <row r="110" spans="1:8" ht="15">
      <c r="A110" s="18" t="s">
        <v>539</v>
      </c>
      <c r="B110" s="19" t="s">
        <v>622</v>
      </c>
      <c r="C110" s="19" t="s">
        <v>447</v>
      </c>
      <c r="D110" s="19" t="s">
        <v>540</v>
      </c>
      <c r="E110" s="49"/>
      <c r="F110" s="20"/>
      <c r="G110" s="178">
        <f>SUM(G111+G115)</f>
        <v>609210</v>
      </c>
      <c r="H110" s="178">
        <f>SUM(H111+H115)</f>
        <v>609210</v>
      </c>
    </row>
    <row r="111" spans="1:8" ht="30">
      <c r="A111" s="18" t="s">
        <v>542</v>
      </c>
      <c r="B111" s="24" t="s">
        <v>622</v>
      </c>
      <c r="C111" s="19" t="s">
        <v>447</v>
      </c>
      <c r="D111" s="19" t="s">
        <v>540</v>
      </c>
      <c r="E111" s="49" t="s">
        <v>543</v>
      </c>
      <c r="F111" s="20"/>
      <c r="G111" s="21">
        <f>SUM(G112)</f>
        <v>579210</v>
      </c>
      <c r="H111" s="21">
        <f>SUM(H112)</f>
        <v>579210</v>
      </c>
    </row>
    <row r="112" spans="1:8" ht="30">
      <c r="A112" s="23" t="s">
        <v>552</v>
      </c>
      <c r="B112" s="24" t="s">
        <v>622</v>
      </c>
      <c r="C112" s="24" t="s">
        <v>447</v>
      </c>
      <c r="D112" s="24" t="s">
        <v>540</v>
      </c>
      <c r="E112" s="24" t="s">
        <v>553</v>
      </c>
      <c r="F112" s="34" t="s">
        <v>554</v>
      </c>
      <c r="G112" s="26">
        <f>SUM(G113:G114)</f>
        <v>579210</v>
      </c>
      <c r="H112" s="26">
        <f>SUM(H113:H114)</f>
        <v>579210</v>
      </c>
    </row>
    <row r="113" spans="1:8" ht="30">
      <c r="A113" s="23" t="s">
        <v>555</v>
      </c>
      <c r="B113" s="24" t="s">
        <v>622</v>
      </c>
      <c r="C113" s="24" t="s">
        <v>447</v>
      </c>
      <c r="D113" s="24" t="s">
        <v>540</v>
      </c>
      <c r="E113" s="24" t="s">
        <v>553</v>
      </c>
      <c r="F113" s="34" t="s">
        <v>554</v>
      </c>
      <c r="G113" s="26">
        <v>290600</v>
      </c>
      <c r="H113" s="26">
        <v>290600</v>
      </c>
    </row>
    <row r="114" spans="1:8" ht="15">
      <c r="A114" s="23" t="s">
        <v>556</v>
      </c>
      <c r="B114" s="24" t="s">
        <v>622</v>
      </c>
      <c r="C114" s="24" t="s">
        <v>447</v>
      </c>
      <c r="D114" s="24" t="s">
        <v>540</v>
      </c>
      <c r="E114" s="24" t="s">
        <v>553</v>
      </c>
      <c r="F114" s="34" t="s">
        <v>554</v>
      </c>
      <c r="G114" s="26">
        <v>288610</v>
      </c>
      <c r="H114" s="26">
        <v>288610</v>
      </c>
    </row>
    <row r="115" spans="1:8" ht="15">
      <c r="A115" s="27" t="s">
        <v>557</v>
      </c>
      <c r="B115" s="24" t="s">
        <v>622</v>
      </c>
      <c r="C115" s="24" t="s">
        <v>447</v>
      </c>
      <c r="D115" s="24" t="s">
        <v>540</v>
      </c>
      <c r="E115" s="24" t="s">
        <v>257</v>
      </c>
      <c r="F115" s="34"/>
      <c r="G115" s="26">
        <f>SUM(G116:G116)</f>
        <v>30000</v>
      </c>
      <c r="H115" s="26">
        <f>SUM(H116:H116)</f>
        <v>30000</v>
      </c>
    </row>
    <row r="116" spans="1:8" ht="30">
      <c r="A116" s="23" t="s">
        <v>559</v>
      </c>
      <c r="B116" s="24" t="s">
        <v>622</v>
      </c>
      <c r="C116" s="24" t="s">
        <v>447</v>
      </c>
      <c r="D116" s="24" t="s">
        <v>540</v>
      </c>
      <c r="E116" s="24" t="s">
        <v>560</v>
      </c>
      <c r="F116" s="25">
        <v>500</v>
      </c>
      <c r="G116" s="26">
        <v>30000</v>
      </c>
      <c r="H116" s="26">
        <v>30000</v>
      </c>
    </row>
    <row r="117" spans="1:8" ht="14.25">
      <c r="A117" s="48" t="s">
        <v>561</v>
      </c>
      <c r="B117" s="49" t="s">
        <v>622</v>
      </c>
      <c r="C117" s="49" t="s">
        <v>562</v>
      </c>
      <c r="D117" s="49" t="s">
        <v>562</v>
      </c>
      <c r="E117" s="49"/>
      <c r="F117" s="50"/>
      <c r="G117" s="47">
        <f>G118</f>
        <v>625000</v>
      </c>
      <c r="H117" s="47">
        <f>SUM(H118)</f>
        <v>690000</v>
      </c>
    </row>
    <row r="118" spans="1:8" ht="15">
      <c r="A118" s="106" t="s">
        <v>563</v>
      </c>
      <c r="B118" s="28" t="s">
        <v>622</v>
      </c>
      <c r="C118" s="28" t="s">
        <v>562</v>
      </c>
      <c r="D118" s="28" t="s">
        <v>564</v>
      </c>
      <c r="E118" s="19"/>
      <c r="F118" s="20"/>
      <c r="G118" s="30">
        <f>G119</f>
        <v>625000</v>
      </c>
      <c r="H118" s="30">
        <f>H119</f>
        <v>690000</v>
      </c>
    </row>
    <row r="119" spans="1:8" ht="15">
      <c r="A119" s="65" t="s">
        <v>256</v>
      </c>
      <c r="B119" s="24" t="s">
        <v>622</v>
      </c>
      <c r="C119" s="24" t="s">
        <v>562</v>
      </c>
      <c r="D119" s="24" t="s">
        <v>564</v>
      </c>
      <c r="E119" s="24" t="s">
        <v>257</v>
      </c>
      <c r="F119" s="25">
        <v>500</v>
      </c>
      <c r="G119" s="26">
        <f>G120</f>
        <v>625000</v>
      </c>
      <c r="H119" s="26">
        <f>H120</f>
        <v>690000</v>
      </c>
    </row>
    <row r="120" spans="1:8" ht="45">
      <c r="A120" s="62" t="s">
        <v>609</v>
      </c>
      <c r="B120" s="24" t="s">
        <v>622</v>
      </c>
      <c r="C120" s="24" t="s">
        <v>562</v>
      </c>
      <c r="D120" s="24" t="s">
        <v>564</v>
      </c>
      <c r="E120" s="24" t="s">
        <v>566</v>
      </c>
      <c r="F120" s="25">
        <v>500</v>
      </c>
      <c r="G120" s="26">
        <v>625000</v>
      </c>
      <c r="H120" s="26">
        <v>690000</v>
      </c>
    </row>
    <row r="121" spans="1:8" ht="42.75" customHeight="1">
      <c r="A121" s="18" t="s">
        <v>39</v>
      </c>
      <c r="B121" s="19" t="s">
        <v>399</v>
      </c>
      <c r="C121" s="19"/>
      <c r="D121" s="19"/>
      <c r="E121" s="49"/>
      <c r="F121" s="20"/>
      <c r="G121" s="178">
        <f>SUM(G122+G131)</f>
        <v>1835000</v>
      </c>
      <c r="H121" s="178">
        <f>SUM(H122+H131)</f>
        <v>2020000</v>
      </c>
    </row>
    <row r="122" spans="1:8" ht="14.25">
      <c r="A122" s="48" t="s">
        <v>637</v>
      </c>
      <c r="B122" s="49" t="s">
        <v>399</v>
      </c>
      <c r="C122" s="49" t="s">
        <v>183</v>
      </c>
      <c r="D122" s="49"/>
      <c r="E122" s="49"/>
      <c r="F122" s="50"/>
      <c r="G122" s="177">
        <f>SUM(G123+G127)</f>
        <v>1295000</v>
      </c>
      <c r="H122" s="177">
        <f>SUM(H123+H127)</f>
        <v>1420000</v>
      </c>
    </row>
    <row r="123" spans="1:8" ht="45">
      <c r="A123" s="27" t="s">
        <v>638</v>
      </c>
      <c r="B123" s="28" t="s">
        <v>399</v>
      </c>
      <c r="C123" s="28" t="s">
        <v>183</v>
      </c>
      <c r="D123" s="28" t="s">
        <v>196</v>
      </c>
      <c r="E123" s="24" t="s">
        <v>639</v>
      </c>
      <c r="F123" s="29"/>
      <c r="G123" s="180">
        <f aca="true" t="shared" si="6" ref="G123:H125">SUM(G124)</f>
        <v>760000</v>
      </c>
      <c r="H123" s="180">
        <f t="shared" si="6"/>
        <v>830000</v>
      </c>
    </row>
    <row r="124" spans="1:8" ht="45">
      <c r="A124" s="23" t="s">
        <v>640</v>
      </c>
      <c r="B124" s="24" t="s">
        <v>399</v>
      </c>
      <c r="C124" s="24" t="s">
        <v>183</v>
      </c>
      <c r="D124" s="24" t="s">
        <v>196</v>
      </c>
      <c r="E124" s="24" t="s">
        <v>187</v>
      </c>
      <c r="F124" s="25"/>
      <c r="G124" s="179">
        <f t="shared" si="6"/>
        <v>760000</v>
      </c>
      <c r="H124" s="179">
        <f t="shared" si="6"/>
        <v>830000</v>
      </c>
    </row>
    <row r="125" spans="1:8" ht="15">
      <c r="A125" s="23" t="s">
        <v>541</v>
      </c>
      <c r="B125" s="24" t="s">
        <v>399</v>
      </c>
      <c r="C125" s="24" t="s">
        <v>183</v>
      </c>
      <c r="D125" s="24" t="s">
        <v>196</v>
      </c>
      <c r="E125" s="24" t="s">
        <v>189</v>
      </c>
      <c r="F125" s="25"/>
      <c r="G125" s="179">
        <f t="shared" si="6"/>
        <v>760000</v>
      </c>
      <c r="H125" s="179">
        <f t="shared" si="6"/>
        <v>830000</v>
      </c>
    </row>
    <row r="126" spans="1:8" ht="15">
      <c r="A126" s="23" t="s">
        <v>190</v>
      </c>
      <c r="B126" s="24" t="s">
        <v>399</v>
      </c>
      <c r="C126" s="24" t="s">
        <v>183</v>
      </c>
      <c r="D126" s="24" t="s">
        <v>196</v>
      </c>
      <c r="E126" s="24" t="s">
        <v>199</v>
      </c>
      <c r="F126" s="25">
        <v>500</v>
      </c>
      <c r="G126" s="179">
        <v>760000</v>
      </c>
      <c r="H126" s="179">
        <v>830000</v>
      </c>
    </row>
    <row r="127" spans="1:8" ht="15">
      <c r="A127" s="27" t="s">
        <v>641</v>
      </c>
      <c r="B127" s="28" t="s">
        <v>399</v>
      </c>
      <c r="C127" s="28" t="s">
        <v>183</v>
      </c>
      <c r="D127" s="28" t="s">
        <v>240</v>
      </c>
      <c r="E127" s="24"/>
      <c r="F127" s="29"/>
      <c r="G127" s="180">
        <f>SUM(G128)</f>
        <v>535000</v>
      </c>
      <c r="H127" s="180">
        <f>SUM(H128)</f>
        <v>590000</v>
      </c>
    </row>
    <row r="128" spans="1:8" ht="45">
      <c r="A128" s="23" t="s">
        <v>241</v>
      </c>
      <c r="B128" s="24" t="s">
        <v>399</v>
      </c>
      <c r="C128" s="24" t="s">
        <v>183</v>
      </c>
      <c r="D128" s="24" t="s">
        <v>240</v>
      </c>
      <c r="E128" s="24" t="s">
        <v>242</v>
      </c>
      <c r="F128" s="25"/>
      <c r="G128" s="179">
        <f>SUM(G129)</f>
        <v>535000</v>
      </c>
      <c r="H128" s="179">
        <f>SUM(H129)</f>
        <v>590000</v>
      </c>
    </row>
    <row r="129" spans="1:8" ht="45">
      <c r="A129" s="23" t="s">
        <v>243</v>
      </c>
      <c r="B129" s="24" t="s">
        <v>399</v>
      </c>
      <c r="C129" s="24" t="s">
        <v>183</v>
      </c>
      <c r="D129" s="24" t="s">
        <v>240</v>
      </c>
      <c r="E129" s="24" t="s">
        <v>244</v>
      </c>
      <c r="F129" s="25"/>
      <c r="G129" s="179">
        <f>SUM(G130:G130)</f>
        <v>535000</v>
      </c>
      <c r="H129" s="179">
        <f>SUM(H130:H130)</f>
        <v>590000</v>
      </c>
    </row>
    <row r="130" spans="1:8" ht="15">
      <c r="A130" s="23" t="s">
        <v>190</v>
      </c>
      <c r="B130" s="24" t="s">
        <v>399</v>
      </c>
      <c r="C130" s="24" t="s">
        <v>183</v>
      </c>
      <c r="D130" s="24" t="s">
        <v>240</v>
      </c>
      <c r="E130" s="24" t="s">
        <v>244</v>
      </c>
      <c r="F130" s="25">
        <v>500</v>
      </c>
      <c r="G130" s="179">
        <v>535000</v>
      </c>
      <c r="H130" s="179">
        <v>590000</v>
      </c>
    </row>
    <row r="131" spans="1:8" ht="14.25">
      <c r="A131" s="48" t="s">
        <v>305</v>
      </c>
      <c r="B131" s="49" t="s">
        <v>399</v>
      </c>
      <c r="C131" s="49" t="s">
        <v>287</v>
      </c>
      <c r="D131" s="49" t="s">
        <v>306</v>
      </c>
      <c r="E131" s="49"/>
      <c r="F131" s="50"/>
      <c r="G131" s="177">
        <f aca="true" t="shared" si="7" ref="G131:H133">SUM(G132)</f>
        <v>540000</v>
      </c>
      <c r="H131" s="177">
        <f t="shared" si="7"/>
        <v>600000</v>
      </c>
    </row>
    <row r="132" spans="1:8" ht="30">
      <c r="A132" s="27" t="s">
        <v>307</v>
      </c>
      <c r="B132" s="28" t="s">
        <v>399</v>
      </c>
      <c r="C132" s="28" t="s">
        <v>287</v>
      </c>
      <c r="D132" s="28" t="s">
        <v>306</v>
      </c>
      <c r="E132" s="24" t="s">
        <v>308</v>
      </c>
      <c r="F132" s="29"/>
      <c r="G132" s="180">
        <f t="shared" si="7"/>
        <v>540000</v>
      </c>
      <c r="H132" s="180">
        <f t="shared" si="7"/>
        <v>600000</v>
      </c>
    </row>
    <row r="133" spans="1:8" ht="15">
      <c r="A133" s="23" t="s">
        <v>309</v>
      </c>
      <c r="B133" s="24" t="s">
        <v>399</v>
      </c>
      <c r="C133" s="24" t="s">
        <v>287</v>
      </c>
      <c r="D133" s="24" t="s">
        <v>306</v>
      </c>
      <c r="E133" s="24" t="s">
        <v>310</v>
      </c>
      <c r="F133" s="25"/>
      <c r="G133" s="179">
        <f t="shared" si="7"/>
        <v>540000</v>
      </c>
      <c r="H133" s="179">
        <f t="shared" si="7"/>
        <v>600000</v>
      </c>
    </row>
    <row r="134" spans="1:8" ht="15">
      <c r="A134" s="23" t="s">
        <v>190</v>
      </c>
      <c r="B134" s="24" t="s">
        <v>399</v>
      </c>
      <c r="C134" s="24" t="s">
        <v>287</v>
      </c>
      <c r="D134" s="24" t="s">
        <v>306</v>
      </c>
      <c r="E134" s="24" t="s">
        <v>310</v>
      </c>
      <c r="F134" s="25">
        <v>500</v>
      </c>
      <c r="G134" s="179">
        <v>540000</v>
      </c>
      <c r="H134" s="179">
        <v>600000</v>
      </c>
    </row>
    <row r="135" spans="1:8" ht="45">
      <c r="A135" s="18" t="s">
        <v>40</v>
      </c>
      <c r="B135" s="19" t="s">
        <v>554</v>
      </c>
      <c r="C135" s="19"/>
      <c r="D135" s="19"/>
      <c r="E135" s="49"/>
      <c r="F135" s="32"/>
      <c r="G135" s="178">
        <f>SUM(G136+G142+G187+G208)</f>
        <v>447470380</v>
      </c>
      <c r="H135" s="178">
        <f>SUM(H136+H142+H187+H208)</f>
        <v>443074080</v>
      </c>
    </row>
    <row r="136" spans="1:8" ht="14.25">
      <c r="A136" s="48" t="s">
        <v>637</v>
      </c>
      <c r="B136" s="49" t="s">
        <v>554</v>
      </c>
      <c r="C136" s="49"/>
      <c r="D136" s="49"/>
      <c r="E136" s="49"/>
      <c r="F136" s="75"/>
      <c r="G136" s="177">
        <f aca="true" t="shared" si="8" ref="G136:H139">SUM(G137)</f>
        <v>1443400</v>
      </c>
      <c r="H136" s="177">
        <f t="shared" si="8"/>
        <v>1443400</v>
      </c>
    </row>
    <row r="137" spans="1:8" ht="14.25">
      <c r="A137" s="63" t="s">
        <v>637</v>
      </c>
      <c r="B137" s="49" t="s">
        <v>554</v>
      </c>
      <c r="C137" s="49" t="s">
        <v>183</v>
      </c>
      <c r="D137" s="49"/>
      <c r="E137" s="49"/>
      <c r="F137" s="75"/>
      <c r="G137" s="177">
        <f t="shared" si="8"/>
        <v>1443400</v>
      </c>
      <c r="H137" s="177">
        <f t="shared" si="8"/>
        <v>1443400</v>
      </c>
    </row>
    <row r="138" spans="1:8" ht="60">
      <c r="A138" s="18" t="s">
        <v>195</v>
      </c>
      <c r="B138" s="28" t="s">
        <v>554</v>
      </c>
      <c r="C138" s="28" t="s">
        <v>183</v>
      </c>
      <c r="D138" s="28" t="s">
        <v>196</v>
      </c>
      <c r="E138" s="24" t="s">
        <v>181</v>
      </c>
      <c r="F138" s="29" t="s">
        <v>181</v>
      </c>
      <c r="G138" s="180">
        <f t="shared" si="8"/>
        <v>1443400</v>
      </c>
      <c r="H138" s="180">
        <f t="shared" si="8"/>
        <v>1443400</v>
      </c>
    </row>
    <row r="139" spans="1:8" ht="45">
      <c r="A139" s="23" t="s">
        <v>186</v>
      </c>
      <c r="B139" s="24" t="s">
        <v>554</v>
      </c>
      <c r="C139" s="24" t="s">
        <v>183</v>
      </c>
      <c r="D139" s="24" t="s">
        <v>196</v>
      </c>
      <c r="E139" s="24" t="s">
        <v>187</v>
      </c>
      <c r="F139" s="25" t="s">
        <v>181</v>
      </c>
      <c r="G139" s="179">
        <f t="shared" si="8"/>
        <v>1443400</v>
      </c>
      <c r="H139" s="179">
        <f t="shared" si="8"/>
        <v>1443400</v>
      </c>
    </row>
    <row r="140" spans="1:8" ht="15">
      <c r="A140" s="23" t="s">
        <v>188</v>
      </c>
      <c r="B140" s="24" t="s">
        <v>554</v>
      </c>
      <c r="C140" s="24" t="s">
        <v>183</v>
      </c>
      <c r="D140" s="24" t="s">
        <v>196</v>
      </c>
      <c r="E140" s="24" t="s">
        <v>208</v>
      </c>
      <c r="F140" s="25" t="s">
        <v>181</v>
      </c>
      <c r="G140" s="179">
        <v>1443400</v>
      </c>
      <c r="H140" s="179">
        <v>1443400</v>
      </c>
    </row>
    <row r="141" spans="1:8" ht="45">
      <c r="A141" s="23" t="s">
        <v>642</v>
      </c>
      <c r="B141" s="24" t="s">
        <v>554</v>
      </c>
      <c r="C141" s="24" t="s">
        <v>183</v>
      </c>
      <c r="D141" s="24" t="s">
        <v>196</v>
      </c>
      <c r="E141" s="24" t="s">
        <v>208</v>
      </c>
      <c r="F141" s="25">
        <v>500</v>
      </c>
      <c r="G141" s="179">
        <v>1443400</v>
      </c>
      <c r="H141" s="179">
        <v>1443400</v>
      </c>
    </row>
    <row r="142" spans="1:8" ht="14.25">
      <c r="A142" s="63" t="s">
        <v>320</v>
      </c>
      <c r="B142" s="49" t="s">
        <v>554</v>
      </c>
      <c r="C142" s="49" t="s">
        <v>321</v>
      </c>
      <c r="D142" s="49"/>
      <c r="E142" s="49"/>
      <c r="F142" s="50"/>
      <c r="G142" s="177">
        <f>SUM(G143+G151+G170+G176)</f>
        <v>419178880</v>
      </c>
      <c r="H142" s="177">
        <f>SUM(H143+H151+H170+H176)</f>
        <v>414772580</v>
      </c>
    </row>
    <row r="143" spans="1:8" ht="15">
      <c r="A143" s="184" t="s">
        <v>322</v>
      </c>
      <c r="B143" s="19" t="s">
        <v>554</v>
      </c>
      <c r="C143" s="19" t="s">
        <v>321</v>
      </c>
      <c r="D143" s="19" t="s">
        <v>323</v>
      </c>
      <c r="E143" s="49"/>
      <c r="F143" s="20"/>
      <c r="G143" s="178">
        <f>SUM(G144+G149)</f>
        <v>155791330</v>
      </c>
      <c r="H143" s="178">
        <f>SUM(H144+H149)</f>
        <v>155604330</v>
      </c>
    </row>
    <row r="144" spans="1:8" ht="15">
      <c r="A144" s="185" t="s">
        <v>329</v>
      </c>
      <c r="B144" s="24" t="s">
        <v>554</v>
      </c>
      <c r="C144" s="24" t="s">
        <v>321</v>
      </c>
      <c r="D144" s="24" t="s">
        <v>323</v>
      </c>
      <c r="E144" s="24" t="s">
        <v>330</v>
      </c>
      <c r="F144" s="25"/>
      <c r="G144" s="179">
        <f>SUM(G145)</f>
        <v>155669330</v>
      </c>
      <c r="H144" s="179">
        <f>SUM(H145)</f>
        <v>155482330</v>
      </c>
    </row>
    <row r="145" spans="1:8" ht="15">
      <c r="A145" s="23" t="s">
        <v>331</v>
      </c>
      <c r="B145" s="24" t="s">
        <v>554</v>
      </c>
      <c r="C145" s="24" t="s">
        <v>321</v>
      </c>
      <c r="D145" s="24" t="s">
        <v>323</v>
      </c>
      <c r="E145" s="24" t="s">
        <v>332</v>
      </c>
      <c r="F145" s="25" t="s">
        <v>181</v>
      </c>
      <c r="G145" s="179">
        <f>SUM(G146:G148)</f>
        <v>155669330</v>
      </c>
      <c r="H145" s="179">
        <f>SUM(H146:H148)</f>
        <v>155482330</v>
      </c>
    </row>
    <row r="146" spans="1:8" ht="15">
      <c r="A146" s="23" t="s">
        <v>333</v>
      </c>
      <c r="B146" s="24" t="s">
        <v>554</v>
      </c>
      <c r="C146" s="24" t="s">
        <v>321</v>
      </c>
      <c r="D146" s="24" t="s">
        <v>323</v>
      </c>
      <c r="E146" s="24" t="s">
        <v>332</v>
      </c>
      <c r="F146" s="34" t="s">
        <v>334</v>
      </c>
      <c r="G146" s="179">
        <v>140055330</v>
      </c>
      <c r="H146" s="179">
        <v>140055330</v>
      </c>
    </row>
    <row r="147" spans="1:8" ht="30">
      <c r="A147" s="23" t="s">
        <v>335</v>
      </c>
      <c r="B147" s="24" t="s">
        <v>554</v>
      </c>
      <c r="C147" s="24" t="s">
        <v>321</v>
      </c>
      <c r="D147" s="24" t="s">
        <v>323</v>
      </c>
      <c r="E147" s="24" t="s">
        <v>332</v>
      </c>
      <c r="F147" s="34" t="s">
        <v>334</v>
      </c>
      <c r="G147" s="179">
        <v>13422000</v>
      </c>
      <c r="H147" s="179">
        <v>14442000</v>
      </c>
    </row>
    <row r="148" spans="1:8" ht="45">
      <c r="A148" s="23" t="s">
        <v>597</v>
      </c>
      <c r="C148" s="24" t="s">
        <v>321</v>
      </c>
      <c r="D148" s="24" t="s">
        <v>323</v>
      </c>
      <c r="E148" s="24" t="s">
        <v>332</v>
      </c>
      <c r="F148" s="34" t="s">
        <v>337</v>
      </c>
      <c r="G148" s="26">
        <v>2192000</v>
      </c>
      <c r="H148" s="179">
        <v>985000</v>
      </c>
    </row>
    <row r="149" spans="1:8" ht="15">
      <c r="A149" s="23" t="s">
        <v>260</v>
      </c>
      <c r="B149" s="24" t="s">
        <v>554</v>
      </c>
      <c r="C149" s="24" t="s">
        <v>321</v>
      </c>
      <c r="D149" s="24" t="s">
        <v>323</v>
      </c>
      <c r="E149" s="24"/>
      <c r="F149" s="34"/>
      <c r="G149" s="26">
        <f>SUM(G150)</f>
        <v>122000</v>
      </c>
      <c r="H149" s="26">
        <f>SUM(H150)</f>
        <v>122000</v>
      </c>
    </row>
    <row r="150" spans="1:8" ht="30">
      <c r="A150" s="23" t="s">
        <v>644</v>
      </c>
      <c r="B150" s="24" t="s">
        <v>554</v>
      </c>
      <c r="C150" s="24" t="s">
        <v>321</v>
      </c>
      <c r="D150" s="24" t="s">
        <v>323</v>
      </c>
      <c r="E150" s="24" t="s">
        <v>339</v>
      </c>
      <c r="F150" s="34" t="s">
        <v>599</v>
      </c>
      <c r="G150" s="26">
        <v>122000</v>
      </c>
      <c r="H150" s="26">
        <v>122000</v>
      </c>
    </row>
    <row r="151" spans="1:8" ht="15">
      <c r="A151" s="18" t="s">
        <v>340</v>
      </c>
      <c r="B151" s="24" t="s">
        <v>554</v>
      </c>
      <c r="C151" s="19" t="s">
        <v>321</v>
      </c>
      <c r="D151" s="19" t="s">
        <v>341</v>
      </c>
      <c r="E151" s="49"/>
      <c r="F151" s="32"/>
      <c r="G151" s="21">
        <f>SUM(G152+G159+G163)</f>
        <v>235380750</v>
      </c>
      <c r="H151" s="21">
        <f>SUM(H152+H159+H163)</f>
        <v>235920750</v>
      </c>
    </row>
    <row r="152" spans="1:8" ht="30">
      <c r="A152" s="27" t="s">
        <v>342</v>
      </c>
      <c r="B152" s="24" t="s">
        <v>554</v>
      </c>
      <c r="C152" s="28" t="s">
        <v>321</v>
      </c>
      <c r="D152" s="28" t="s">
        <v>341</v>
      </c>
      <c r="E152" s="24" t="s">
        <v>343</v>
      </c>
      <c r="F152" s="29" t="s">
        <v>181</v>
      </c>
      <c r="G152" s="30">
        <f>SUM(G153)</f>
        <v>189779150</v>
      </c>
      <c r="H152" s="30">
        <f>SUM(H153)</f>
        <v>190126150</v>
      </c>
    </row>
    <row r="153" spans="1:8" ht="15">
      <c r="A153" s="23" t="s">
        <v>344</v>
      </c>
      <c r="B153" s="24" t="s">
        <v>554</v>
      </c>
      <c r="C153" s="24" t="s">
        <v>321</v>
      </c>
      <c r="D153" s="24" t="s">
        <v>341</v>
      </c>
      <c r="E153" s="24" t="s">
        <v>345</v>
      </c>
      <c r="F153" s="25" t="s">
        <v>334</v>
      </c>
      <c r="G153" s="26">
        <f>SUM(G154:G158)</f>
        <v>189779150</v>
      </c>
      <c r="H153" s="26">
        <f>SUM(H154:H158)</f>
        <v>190126150</v>
      </c>
    </row>
    <row r="154" spans="1:8" ht="45">
      <c r="A154" s="23" t="s">
        <v>346</v>
      </c>
      <c r="B154" s="24" t="s">
        <v>554</v>
      </c>
      <c r="C154" s="24" t="s">
        <v>321</v>
      </c>
      <c r="D154" s="24" t="s">
        <v>341</v>
      </c>
      <c r="E154" s="24" t="s">
        <v>345</v>
      </c>
      <c r="F154" s="25" t="s">
        <v>334</v>
      </c>
      <c r="G154" s="26">
        <v>146398700</v>
      </c>
      <c r="H154" s="26">
        <v>146398700</v>
      </c>
    </row>
    <row r="155" spans="1:8" ht="45">
      <c r="A155" s="23" t="s">
        <v>347</v>
      </c>
      <c r="B155" s="24" t="s">
        <v>554</v>
      </c>
      <c r="C155" s="24" t="s">
        <v>321</v>
      </c>
      <c r="D155" s="24" t="s">
        <v>341</v>
      </c>
      <c r="E155" s="24" t="s">
        <v>348</v>
      </c>
      <c r="F155" s="25" t="s">
        <v>334</v>
      </c>
      <c r="G155" s="26">
        <v>3662000</v>
      </c>
      <c r="H155" s="26">
        <v>3662000</v>
      </c>
    </row>
    <row r="156" spans="1:8" ht="15">
      <c r="A156" s="23" t="s">
        <v>349</v>
      </c>
      <c r="B156" s="24" t="s">
        <v>554</v>
      </c>
      <c r="C156" s="24" t="s">
        <v>321</v>
      </c>
      <c r="D156" s="24" t="s">
        <v>341</v>
      </c>
      <c r="E156" s="24" t="s">
        <v>345</v>
      </c>
      <c r="F156" s="25" t="s">
        <v>334</v>
      </c>
      <c r="G156" s="26">
        <v>36227450</v>
      </c>
      <c r="H156" s="26">
        <v>36227450</v>
      </c>
    </row>
    <row r="157" spans="1:8" ht="60">
      <c r="A157" s="23" t="s">
        <v>600</v>
      </c>
      <c r="B157" s="24" t="s">
        <v>554</v>
      </c>
      <c r="C157" s="24" t="s">
        <v>321</v>
      </c>
      <c r="D157" s="24" t="s">
        <v>341</v>
      </c>
      <c r="E157" s="24" t="s">
        <v>345</v>
      </c>
      <c r="F157" s="25" t="s">
        <v>334</v>
      </c>
      <c r="G157" s="26">
        <v>900000</v>
      </c>
      <c r="H157" s="26">
        <v>1050000</v>
      </c>
    </row>
    <row r="158" spans="1:8" ht="30">
      <c r="A158" s="23" t="s">
        <v>352</v>
      </c>
      <c r="B158" s="24" t="s">
        <v>554</v>
      </c>
      <c r="C158" s="24" t="s">
        <v>321</v>
      </c>
      <c r="D158" s="24" t="s">
        <v>341</v>
      </c>
      <c r="E158" s="24" t="s">
        <v>345</v>
      </c>
      <c r="F158" s="25" t="s">
        <v>334</v>
      </c>
      <c r="G158" s="26">
        <v>2591000</v>
      </c>
      <c r="H158" s="26">
        <v>2788000</v>
      </c>
    </row>
    <row r="159" spans="1:8" ht="15">
      <c r="A159" s="27" t="s">
        <v>353</v>
      </c>
      <c r="B159" s="24" t="s">
        <v>554</v>
      </c>
      <c r="C159" s="28" t="s">
        <v>321</v>
      </c>
      <c r="D159" s="28" t="s">
        <v>341</v>
      </c>
      <c r="E159" s="24" t="s">
        <v>354</v>
      </c>
      <c r="F159" s="29" t="s">
        <v>181</v>
      </c>
      <c r="G159" s="30">
        <f>SUM(G160)</f>
        <v>32760500</v>
      </c>
      <c r="H159" s="30">
        <f>SUM(H160)</f>
        <v>32937500</v>
      </c>
    </row>
    <row r="160" spans="1:8" ht="15">
      <c r="A160" s="23" t="s">
        <v>331</v>
      </c>
      <c r="B160" s="24" t="s">
        <v>554</v>
      </c>
      <c r="C160" s="24" t="s">
        <v>321</v>
      </c>
      <c r="D160" s="24" t="s">
        <v>341</v>
      </c>
      <c r="E160" s="24" t="s">
        <v>355</v>
      </c>
      <c r="F160" s="25" t="s">
        <v>181</v>
      </c>
      <c r="G160" s="26">
        <f>SUM(G161:G162)</f>
        <v>32760500</v>
      </c>
      <c r="H160" s="26">
        <f>SUM(H161:H162)</f>
        <v>32937500</v>
      </c>
    </row>
    <row r="161" spans="1:8" ht="15">
      <c r="A161" s="23" t="s">
        <v>349</v>
      </c>
      <c r="B161" s="24" t="s">
        <v>554</v>
      </c>
      <c r="C161" s="24" t="s">
        <v>321</v>
      </c>
      <c r="D161" s="24" t="s">
        <v>341</v>
      </c>
      <c r="E161" s="24" t="s">
        <v>355</v>
      </c>
      <c r="F161" s="25" t="s">
        <v>334</v>
      </c>
      <c r="G161" s="26">
        <v>30431500</v>
      </c>
      <c r="H161" s="26">
        <v>30431500</v>
      </c>
    </row>
    <row r="162" spans="1:8" ht="30">
      <c r="A162" s="23" t="s">
        <v>352</v>
      </c>
      <c r="B162" s="24" t="s">
        <v>554</v>
      </c>
      <c r="C162" s="24" t="s">
        <v>321</v>
      </c>
      <c r="D162" s="24" t="s">
        <v>341</v>
      </c>
      <c r="E162" s="24" t="s">
        <v>355</v>
      </c>
      <c r="F162" s="25" t="s">
        <v>334</v>
      </c>
      <c r="G162" s="26">
        <v>2329000</v>
      </c>
      <c r="H162" s="26">
        <v>2506000</v>
      </c>
    </row>
    <row r="163" spans="1:8" ht="15">
      <c r="A163" s="27" t="s">
        <v>357</v>
      </c>
      <c r="B163" s="24" t="s">
        <v>554</v>
      </c>
      <c r="C163" s="28" t="s">
        <v>321</v>
      </c>
      <c r="D163" s="28" t="s">
        <v>341</v>
      </c>
      <c r="E163" s="24" t="s">
        <v>358</v>
      </c>
      <c r="F163" s="29" t="s">
        <v>181</v>
      </c>
      <c r="G163" s="30">
        <f>SUM(G164)</f>
        <v>12841100</v>
      </c>
      <c r="H163" s="30">
        <f>SUM(H164)</f>
        <v>12857100</v>
      </c>
    </row>
    <row r="164" spans="1:8" ht="15">
      <c r="A164" s="23" t="s">
        <v>331</v>
      </c>
      <c r="B164" s="24" t="s">
        <v>554</v>
      </c>
      <c r="C164" s="24" t="s">
        <v>321</v>
      </c>
      <c r="D164" s="24" t="s">
        <v>341</v>
      </c>
      <c r="E164" s="24" t="s">
        <v>359</v>
      </c>
      <c r="F164" s="25" t="s">
        <v>181</v>
      </c>
      <c r="G164" s="26">
        <f>SUM(G165)</f>
        <v>12841100</v>
      </c>
      <c r="H164" s="26">
        <f>SUM(H165)</f>
        <v>12857100</v>
      </c>
    </row>
    <row r="165" spans="1:8" ht="15">
      <c r="A165" s="23" t="s">
        <v>349</v>
      </c>
      <c r="B165" s="24" t="s">
        <v>554</v>
      </c>
      <c r="C165" s="24" t="s">
        <v>321</v>
      </c>
      <c r="D165" s="24" t="s">
        <v>341</v>
      </c>
      <c r="E165" s="24" t="s">
        <v>359</v>
      </c>
      <c r="F165" s="36">
        <v>1</v>
      </c>
      <c r="G165" s="26">
        <f>SUM(G166:G168)</f>
        <v>12841100</v>
      </c>
      <c r="H165" s="26">
        <f>SUM(H166:H168)</f>
        <v>12857100</v>
      </c>
    </row>
    <row r="166" spans="1:8" ht="45">
      <c r="A166" s="23" t="s">
        <v>360</v>
      </c>
      <c r="B166" s="24" t="s">
        <v>554</v>
      </c>
      <c r="C166" s="24" t="s">
        <v>321</v>
      </c>
      <c r="D166" s="24" t="s">
        <v>341</v>
      </c>
      <c r="E166" s="24" t="s">
        <v>359</v>
      </c>
      <c r="F166" s="25" t="s">
        <v>334</v>
      </c>
      <c r="G166" s="26">
        <v>11900000</v>
      </c>
      <c r="H166" s="26">
        <v>11900000</v>
      </c>
    </row>
    <row r="167" spans="1:8" ht="15">
      <c r="A167" s="23" t="s">
        <v>361</v>
      </c>
      <c r="B167" s="24" t="s">
        <v>554</v>
      </c>
      <c r="C167" s="24" t="s">
        <v>321</v>
      </c>
      <c r="D167" s="24" t="s">
        <v>341</v>
      </c>
      <c r="E167" s="24" t="s">
        <v>359</v>
      </c>
      <c r="F167" s="36">
        <v>1</v>
      </c>
      <c r="G167" s="26">
        <v>727100</v>
      </c>
      <c r="H167" s="26">
        <v>727100</v>
      </c>
    </row>
    <row r="168" spans="1:8" ht="15">
      <c r="A168" s="23" t="s">
        <v>361</v>
      </c>
      <c r="B168" s="24" t="s">
        <v>554</v>
      </c>
      <c r="C168" s="24" t="s">
        <v>321</v>
      </c>
      <c r="D168" s="24" t="s">
        <v>341</v>
      </c>
      <c r="E168" s="24" t="s">
        <v>359</v>
      </c>
      <c r="F168" s="36">
        <v>1</v>
      </c>
      <c r="G168" s="26">
        <v>214000</v>
      </c>
      <c r="H168" s="26">
        <v>230000</v>
      </c>
    </row>
    <row r="169" spans="1:8" ht="15">
      <c r="A169" s="23" t="s">
        <v>349</v>
      </c>
      <c r="B169" s="24" t="s">
        <v>554</v>
      </c>
      <c r="C169" s="24" t="s">
        <v>321</v>
      </c>
      <c r="D169" s="24" t="s">
        <v>341</v>
      </c>
      <c r="E169" s="24" t="s">
        <v>365</v>
      </c>
      <c r="F169" s="25" t="s">
        <v>334</v>
      </c>
      <c r="G169" s="26"/>
      <c r="H169" s="26"/>
    </row>
    <row r="170" spans="1:8" ht="15">
      <c r="A170" s="18" t="s">
        <v>366</v>
      </c>
      <c r="B170" s="19" t="s">
        <v>554</v>
      </c>
      <c r="C170" s="19" t="s">
        <v>321</v>
      </c>
      <c r="D170" s="19" t="s">
        <v>367</v>
      </c>
      <c r="E170" s="49"/>
      <c r="F170" s="20"/>
      <c r="G170" s="178">
        <f>SUM(G171+G174)</f>
        <v>735500</v>
      </c>
      <c r="H170" s="178">
        <f>SUM(H171+H174)</f>
        <v>763000</v>
      </c>
    </row>
    <row r="171" spans="1:8" ht="30">
      <c r="A171" s="64" t="s">
        <v>646</v>
      </c>
      <c r="B171" s="28" t="s">
        <v>554</v>
      </c>
      <c r="C171" s="28" t="s">
        <v>321</v>
      </c>
      <c r="D171" s="28" t="s">
        <v>367</v>
      </c>
      <c r="E171" s="24" t="s">
        <v>369</v>
      </c>
      <c r="F171" s="29"/>
      <c r="G171" s="180">
        <f>SUM(G172)</f>
        <v>500000</v>
      </c>
      <c r="H171" s="180">
        <f>SUM(H172)</f>
        <v>500000</v>
      </c>
    </row>
    <row r="172" spans="1:8" ht="15">
      <c r="A172" s="23" t="s">
        <v>370</v>
      </c>
      <c r="B172" s="24" t="s">
        <v>554</v>
      </c>
      <c r="C172" s="24" t="s">
        <v>321</v>
      </c>
      <c r="D172" s="24" t="s">
        <v>367</v>
      </c>
      <c r="E172" s="24" t="s">
        <v>371</v>
      </c>
      <c r="F172" s="36"/>
      <c r="G172" s="179">
        <f>SUM(G173:G173)</f>
        <v>500000</v>
      </c>
      <c r="H172" s="179">
        <f>SUM(H173:H173)</f>
        <v>500000</v>
      </c>
    </row>
    <row r="173" spans="1:8" ht="15">
      <c r="A173" s="23" t="s">
        <v>349</v>
      </c>
      <c r="B173" s="24" t="s">
        <v>554</v>
      </c>
      <c r="C173" s="24" t="s">
        <v>321</v>
      </c>
      <c r="D173" s="24" t="s">
        <v>367</v>
      </c>
      <c r="E173" s="24" t="s">
        <v>371</v>
      </c>
      <c r="F173" s="36">
        <v>1</v>
      </c>
      <c r="G173" s="179">
        <v>500000</v>
      </c>
      <c r="H173" s="179">
        <v>500000</v>
      </c>
    </row>
    <row r="174" spans="1:8" ht="15">
      <c r="A174" s="23" t="s">
        <v>647</v>
      </c>
      <c r="B174" s="24" t="s">
        <v>554</v>
      </c>
      <c r="C174" s="24" t="s">
        <v>321</v>
      </c>
      <c r="D174" s="24" t="s">
        <v>367</v>
      </c>
      <c r="E174" s="24"/>
      <c r="F174" s="36"/>
      <c r="G174" s="179">
        <f>SUM(G175)</f>
        <v>235500</v>
      </c>
      <c r="H174" s="179">
        <f>SUM(H175)</f>
        <v>263000</v>
      </c>
    </row>
    <row r="175" spans="1:8" ht="60">
      <c r="A175" s="23" t="s">
        <v>631</v>
      </c>
      <c r="B175" s="24" t="s">
        <v>554</v>
      </c>
      <c r="C175" s="24" t="s">
        <v>321</v>
      </c>
      <c r="D175" s="24" t="s">
        <v>367</v>
      </c>
      <c r="E175" s="24" t="s">
        <v>259</v>
      </c>
      <c r="F175" s="36">
        <v>500</v>
      </c>
      <c r="G175" s="179">
        <v>235500</v>
      </c>
      <c r="H175" s="179">
        <v>263000</v>
      </c>
    </row>
    <row r="176" spans="1:8" ht="15">
      <c r="A176" s="18" t="s">
        <v>375</v>
      </c>
      <c r="B176" s="24" t="s">
        <v>554</v>
      </c>
      <c r="C176" s="19" t="s">
        <v>321</v>
      </c>
      <c r="D176" s="19" t="s">
        <v>376</v>
      </c>
      <c r="E176" s="49"/>
      <c r="F176" s="20"/>
      <c r="G176" s="21">
        <f>SUM(G177+G183+G181)</f>
        <v>27271300</v>
      </c>
      <c r="H176" s="21">
        <f>SUM(H177+H183+H181)</f>
        <v>22484500</v>
      </c>
    </row>
    <row r="177" spans="1:8" ht="60">
      <c r="A177" s="23" t="s">
        <v>377</v>
      </c>
      <c r="B177" s="24" t="s">
        <v>554</v>
      </c>
      <c r="C177" s="24" t="s">
        <v>321</v>
      </c>
      <c r="D177" s="24" t="s">
        <v>376</v>
      </c>
      <c r="E177" s="24" t="s">
        <v>378</v>
      </c>
      <c r="F177" s="25"/>
      <c r="G177" s="26">
        <f>SUM(G178)</f>
        <v>17185500</v>
      </c>
      <c r="H177" s="26">
        <f>SUM(H178)</f>
        <v>17220500</v>
      </c>
    </row>
    <row r="178" spans="1:8" ht="15">
      <c r="A178" s="23" t="s">
        <v>379</v>
      </c>
      <c r="B178" s="24" t="s">
        <v>554</v>
      </c>
      <c r="C178" s="24" t="s">
        <v>321</v>
      </c>
      <c r="D178" s="24" t="s">
        <v>376</v>
      </c>
      <c r="E178" s="24" t="s">
        <v>380</v>
      </c>
      <c r="F178" s="36">
        <v>1</v>
      </c>
      <c r="G178" s="26">
        <f>SUM(G179:G180)</f>
        <v>17185500</v>
      </c>
      <c r="H178" s="26">
        <f>SUM(H179:H180)</f>
        <v>17220500</v>
      </c>
    </row>
    <row r="179" spans="1:8" ht="15">
      <c r="A179" s="23" t="s">
        <v>333</v>
      </c>
      <c r="B179" s="24" t="s">
        <v>554</v>
      </c>
      <c r="C179" s="24" t="s">
        <v>321</v>
      </c>
      <c r="D179" s="24" t="s">
        <v>376</v>
      </c>
      <c r="E179" s="24" t="s">
        <v>380</v>
      </c>
      <c r="F179" s="25" t="s">
        <v>334</v>
      </c>
      <c r="G179" s="26">
        <v>17121500</v>
      </c>
      <c r="H179" s="26">
        <v>17151500</v>
      </c>
    </row>
    <row r="180" spans="1:8" ht="30">
      <c r="A180" s="23" t="s">
        <v>352</v>
      </c>
      <c r="B180" s="24" t="s">
        <v>554</v>
      </c>
      <c r="C180" s="24" t="s">
        <v>321</v>
      </c>
      <c r="D180" s="24" t="s">
        <v>376</v>
      </c>
      <c r="E180" s="24" t="s">
        <v>380</v>
      </c>
      <c r="F180" s="25" t="s">
        <v>334</v>
      </c>
      <c r="G180" s="26">
        <v>64000</v>
      </c>
      <c r="H180" s="26">
        <v>69000</v>
      </c>
    </row>
    <row r="181" spans="1:8" ht="15">
      <c r="A181" s="23" t="s">
        <v>260</v>
      </c>
      <c r="B181" s="24" t="s">
        <v>554</v>
      </c>
      <c r="C181" s="24" t="s">
        <v>321</v>
      </c>
      <c r="D181" s="24" t="s">
        <v>376</v>
      </c>
      <c r="E181" s="24"/>
      <c r="F181" s="25"/>
      <c r="G181" s="26">
        <f>SUM(G182)</f>
        <v>450000</v>
      </c>
      <c r="H181" s="26">
        <f>SUM(H182)</f>
        <v>450000</v>
      </c>
    </row>
    <row r="182" spans="1:8" ht="31.5" customHeight="1">
      <c r="A182" s="23" t="s">
        <v>381</v>
      </c>
      <c r="B182" s="24" t="s">
        <v>554</v>
      </c>
      <c r="C182" s="24" t="s">
        <v>321</v>
      </c>
      <c r="D182" s="24" t="s">
        <v>376</v>
      </c>
      <c r="E182" s="24" t="s">
        <v>382</v>
      </c>
      <c r="F182" s="25"/>
      <c r="G182" s="26">
        <v>450000</v>
      </c>
      <c r="H182" s="26">
        <v>450000</v>
      </c>
    </row>
    <row r="183" spans="1:8" ht="15">
      <c r="A183" s="43" t="s">
        <v>256</v>
      </c>
      <c r="B183" s="24" t="s">
        <v>554</v>
      </c>
      <c r="C183" s="24" t="s">
        <v>321</v>
      </c>
      <c r="D183" s="24" t="s">
        <v>376</v>
      </c>
      <c r="E183" s="24"/>
      <c r="F183" s="25"/>
      <c r="G183" s="26">
        <f>SUM(G184:G186)</f>
        <v>9635800</v>
      </c>
      <c r="H183" s="26">
        <f>SUM(H184:H186)</f>
        <v>4814000</v>
      </c>
    </row>
    <row r="184" spans="1:8" ht="15">
      <c r="A184" s="23" t="s">
        <v>602</v>
      </c>
      <c r="B184" s="24" t="s">
        <v>554</v>
      </c>
      <c r="C184" s="24" t="s">
        <v>321</v>
      </c>
      <c r="D184" s="24" t="s">
        <v>376</v>
      </c>
      <c r="E184" s="24" t="s">
        <v>384</v>
      </c>
      <c r="F184" s="25">
        <v>500</v>
      </c>
      <c r="G184" s="26">
        <v>4553800</v>
      </c>
      <c r="H184" s="26">
        <v>0</v>
      </c>
    </row>
    <row r="185" spans="1:8" ht="15">
      <c r="A185" s="23" t="s">
        <v>385</v>
      </c>
      <c r="B185" s="24" t="s">
        <v>554</v>
      </c>
      <c r="C185" s="24" t="s">
        <v>321</v>
      </c>
      <c r="D185" s="24" t="s">
        <v>376</v>
      </c>
      <c r="E185" s="24" t="s">
        <v>386</v>
      </c>
      <c r="F185" s="25">
        <v>500</v>
      </c>
      <c r="G185" s="26">
        <v>1770000</v>
      </c>
      <c r="H185" s="26">
        <v>1615000</v>
      </c>
    </row>
    <row r="186" spans="1:8" ht="45">
      <c r="A186" s="23" t="s">
        <v>387</v>
      </c>
      <c r="B186" s="24" t="s">
        <v>554</v>
      </c>
      <c r="C186" s="24" t="s">
        <v>321</v>
      </c>
      <c r="D186" s="24" t="s">
        <v>376</v>
      </c>
      <c r="E186" s="24" t="s">
        <v>388</v>
      </c>
      <c r="F186" s="25">
        <v>500</v>
      </c>
      <c r="G186" s="26">
        <v>3312000</v>
      </c>
      <c r="H186" s="26">
        <v>3199000</v>
      </c>
    </row>
    <row r="187" spans="1:8" ht="14.25">
      <c r="A187" s="48" t="s">
        <v>446</v>
      </c>
      <c r="B187" s="49" t="s">
        <v>554</v>
      </c>
      <c r="C187" s="49" t="s">
        <v>447</v>
      </c>
      <c r="D187" s="49"/>
      <c r="E187" s="49"/>
      <c r="F187" s="50"/>
      <c r="G187" s="177">
        <f>SUM(G188+G197)</f>
        <v>26578100</v>
      </c>
      <c r="H187" s="177">
        <f>SUM(H188+H197)</f>
        <v>26578100</v>
      </c>
    </row>
    <row r="188" spans="1:8" ht="15">
      <c r="A188" s="18" t="s">
        <v>462</v>
      </c>
      <c r="B188" s="19" t="s">
        <v>554</v>
      </c>
      <c r="C188" s="19" t="s">
        <v>447</v>
      </c>
      <c r="D188" s="19" t="s">
        <v>463</v>
      </c>
      <c r="E188" s="49"/>
      <c r="F188" s="20"/>
      <c r="G188" s="178">
        <f>SUM(G189+G192+G195)</f>
        <v>12297100</v>
      </c>
      <c r="H188" s="178">
        <f>SUM(H189+H192+H195)</f>
        <v>12297100</v>
      </c>
    </row>
    <row r="189" spans="1:8" ht="90">
      <c r="A189" s="27" t="s">
        <v>648</v>
      </c>
      <c r="B189" s="28" t="s">
        <v>554</v>
      </c>
      <c r="C189" s="28" t="s">
        <v>447</v>
      </c>
      <c r="D189" s="28" t="s">
        <v>463</v>
      </c>
      <c r="E189" s="24" t="s">
        <v>472</v>
      </c>
      <c r="F189" s="29"/>
      <c r="G189" s="180">
        <f>SUM(G190)</f>
        <v>635000</v>
      </c>
      <c r="H189" s="180">
        <f>SUM(H190)</f>
        <v>635000</v>
      </c>
    </row>
    <row r="190" spans="1:8" ht="90">
      <c r="A190" s="23" t="s">
        <v>649</v>
      </c>
      <c r="B190" s="24" t="s">
        <v>554</v>
      </c>
      <c r="C190" s="24" t="s">
        <v>447</v>
      </c>
      <c r="D190" s="24" t="s">
        <v>463</v>
      </c>
      <c r="E190" s="24" t="s">
        <v>650</v>
      </c>
      <c r="F190" s="25"/>
      <c r="G190" s="179">
        <f>SUM(G191)</f>
        <v>635000</v>
      </c>
      <c r="H190" s="179">
        <f>SUM(H191)</f>
        <v>635000</v>
      </c>
    </row>
    <row r="191" spans="1:8" ht="15">
      <c r="A191" s="23" t="s">
        <v>454</v>
      </c>
      <c r="B191" s="24" t="s">
        <v>554</v>
      </c>
      <c r="C191" s="24" t="s">
        <v>447</v>
      </c>
      <c r="D191" s="24" t="s">
        <v>463</v>
      </c>
      <c r="E191" s="24" t="s">
        <v>650</v>
      </c>
      <c r="F191" s="36">
        <v>5</v>
      </c>
      <c r="G191" s="179">
        <v>635000</v>
      </c>
      <c r="H191" s="179">
        <v>635000</v>
      </c>
    </row>
    <row r="192" spans="1:8" ht="30">
      <c r="A192" s="27" t="s">
        <v>651</v>
      </c>
      <c r="B192" s="28" t="s">
        <v>554</v>
      </c>
      <c r="C192" s="28" t="s">
        <v>447</v>
      </c>
      <c r="D192" s="28" t="s">
        <v>463</v>
      </c>
      <c r="E192" s="24" t="s">
        <v>475</v>
      </c>
      <c r="F192" s="33"/>
      <c r="G192" s="180">
        <f>SUM(G193)</f>
        <v>319200</v>
      </c>
      <c r="H192" s="180">
        <f>SUM(H193)</f>
        <v>319200</v>
      </c>
    </row>
    <row r="193" spans="1:8" ht="45">
      <c r="A193" s="23" t="s">
        <v>652</v>
      </c>
      <c r="B193" s="24" t="s">
        <v>554</v>
      </c>
      <c r="C193" s="24" t="s">
        <v>447</v>
      </c>
      <c r="D193" s="24" t="s">
        <v>463</v>
      </c>
      <c r="E193" s="24" t="s">
        <v>653</v>
      </c>
      <c r="F193" s="34"/>
      <c r="G193" s="179">
        <f>SUM(G194)</f>
        <v>319200</v>
      </c>
      <c r="H193" s="179">
        <f>SUM(H194)</f>
        <v>319200</v>
      </c>
    </row>
    <row r="194" spans="1:8" ht="15">
      <c r="A194" s="23" t="s">
        <v>454</v>
      </c>
      <c r="B194" s="24" t="s">
        <v>554</v>
      </c>
      <c r="C194" s="24" t="s">
        <v>447</v>
      </c>
      <c r="D194" s="24" t="s">
        <v>463</v>
      </c>
      <c r="E194" s="24" t="s">
        <v>653</v>
      </c>
      <c r="F194" s="34" t="s">
        <v>455</v>
      </c>
      <c r="G194" s="179">
        <v>319200</v>
      </c>
      <c r="H194" s="179">
        <v>319200</v>
      </c>
    </row>
    <row r="195" spans="1:8" ht="15">
      <c r="A195" s="27" t="s">
        <v>654</v>
      </c>
      <c r="B195" s="28" t="s">
        <v>554</v>
      </c>
      <c r="C195" s="28" t="s">
        <v>447</v>
      </c>
      <c r="D195" s="28" t="s">
        <v>463</v>
      </c>
      <c r="E195" s="24" t="s">
        <v>489</v>
      </c>
      <c r="F195" s="29" t="s">
        <v>181</v>
      </c>
      <c r="G195" s="180">
        <f>SUM(G196)</f>
        <v>11342900</v>
      </c>
      <c r="H195" s="180">
        <f>SUM(H196)</f>
        <v>11342900</v>
      </c>
    </row>
    <row r="196" spans="1:8" ht="45">
      <c r="A196" s="23" t="s">
        <v>506</v>
      </c>
      <c r="B196" s="24" t="s">
        <v>554</v>
      </c>
      <c r="C196" s="24" t="s">
        <v>447</v>
      </c>
      <c r="D196" s="24" t="s">
        <v>463</v>
      </c>
      <c r="E196" s="24" t="s">
        <v>507</v>
      </c>
      <c r="F196" s="34" t="s">
        <v>455</v>
      </c>
      <c r="G196" s="179">
        <v>11342900</v>
      </c>
      <c r="H196" s="179">
        <v>11342900</v>
      </c>
    </row>
    <row r="197" spans="1:8" ht="14.25">
      <c r="A197" s="48" t="s">
        <v>522</v>
      </c>
      <c r="B197" s="49" t="s">
        <v>554</v>
      </c>
      <c r="C197" s="49" t="s">
        <v>447</v>
      </c>
      <c r="D197" s="49" t="s">
        <v>523</v>
      </c>
      <c r="E197" s="49"/>
      <c r="F197" s="75"/>
      <c r="G197" s="177">
        <f>G198+G201</f>
        <v>14281000</v>
      </c>
      <c r="H197" s="177">
        <f>H198+H201</f>
        <v>14281000</v>
      </c>
    </row>
    <row r="198" spans="1:8" ht="15">
      <c r="A198" s="27" t="s">
        <v>362</v>
      </c>
      <c r="B198" s="28" t="s">
        <v>554</v>
      </c>
      <c r="C198" s="28" t="s">
        <v>447</v>
      </c>
      <c r="D198" s="28" t="s">
        <v>523</v>
      </c>
      <c r="E198" s="24" t="s">
        <v>363</v>
      </c>
      <c r="F198" s="29"/>
      <c r="G198" s="180">
        <f>G199</f>
        <v>2023700</v>
      </c>
      <c r="H198" s="180">
        <f>H199</f>
        <v>2023700</v>
      </c>
    </row>
    <row r="199" spans="1:8" ht="60">
      <c r="A199" s="23" t="s">
        <v>525</v>
      </c>
      <c r="B199" s="24" t="s">
        <v>554</v>
      </c>
      <c r="C199" s="24" t="s">
        <v>447</v>
      </c>
      <c r="D199" s="24" t="s">
        <v>523</v>
      </c>
      <c r="E199" s="24" t="s">
        <v>526</v>
      </c>
      <c r="F199" s="25"/>
      <c r="G199" s="179">
        <f>SUM(G200)</f>
        <v>2023700</v>
      </c>
      <c r="H199" s="179">
        <f>SUM(H200)</f>
        <v>2023700</v>
      </c>
    </row>
    <row r="200" spans="1:8" ht="15">
      <c r="A200" s="23" t="s">
        <v>454</v>
      </c>
      <c r="B200" s="24" t="s">
        <v>554</v>
      </c>
      <c r="C200" s="24" t="s">
        <v>447</v>
      </c>
      <c r="D200" s="24" t="s">
        <v>523</v>
      </c>
      <c r="E200" s="24" t="s">
        <v>526</v>
      </c>
      <c r="F200" s="34" t="s">
        <v>455</v>
      </c>
      <c r="G200" s="179">
        <v>2023700</v>
      </c>
      <c r="H200" s="179">
        <v>2023700</v>
      </c>
    </row>
    <row r="201" spans="1:8" ht="30">
      <c r="A201" s="27" t="s">
        <v>527</v>
      </c>
      <c r="B201" s="28" t="s">
        <v>554</v>
      </c>
      <c r="C201" s="28" t="s">
        <v>447</v>
      </c>
      <c r="D201" s="28" t="s">
        <v>523</v>
      </c>
      <c r="E201" s="24"/>
      <c r="F201" s="29"/>
      <c r="G201" s="180">
        <f>SUM(G202+G206)</f>
        <v>12257300</v>
      </c>
      <c r="H201" s="180">
        <f>SUM(H202+H206)</f>
        <v>12257300</v>
      </c>
    </row>
    <row r="202" spans="1:8" ht="15">
      <c r="A202" s="23" t="s">
        <v>528</v>
      </c>
      <c r="B202" s="24" t="s">
        <v>554</v>
      </c>
      <c r="C202" s="24" t="s">
        <v>447</v>
      </c>
      <c r="D202" s="24" t="s">
        <v>523</v>
      </c>
      <c r="E202" s="24" t="s">
        <v>529</v>
      </c>
      <c r="F202" s="25"/>
      <c r="G202" s="179">
        <f>SUM(G203+G204)</f>
        <v>3207800</v>
      </c>
      <c r="H202" s="179">
        <f>SUM(H203+H204)</f>
        <v>3207800</v>
      </c>
    </row>
    <row r="203" spans="1:8" ht="16.5" customHeight="1">
      <c r="A203" s="23" t="s">
        <v>530</v>
      </c>
      <c r="B203" s="24" t="s">
        <v>554</v>
      </c>
      <c r="C203" s="24" t="s">
        <v>447</v>
      </c>
      <c r="D203" s="24" t="s">
        <v>523</v>
      </c>
      <c r="E203" s="24" t="s">
        <v>531</v>
      </c>
      <c r="F203" s="34" t="s">
        <v>455</v>
      </c>
      <c r="G203" s="179">
        <v>1320000</v>
      </c>
      <c r="H203" s="179">
        <v>1320000</v>
      </c>
    </row>
    <row r="204" spans="1:8" ht="15">
      <c r="A204" s="23" t="s">
        <v>655</v>
      </c>
      <c r="B204" s="24" t="s">
        <v>554</v>
      </c>
      <c r="C204" s="24" t="s">
        <v>447</v>
      </c>
      <c r="D204" s="24" t="s">
        <v>523</v>
      </c>
      <c r="E204" s="24" t="s">
        <v>533</v>
      </c>
      <c r="F204" s="34"/>
      <c r="G204" s="179">
        <f>SUM(G205)</f>
        <v>1887800</v>
      </c>
      <c r="H204" s="179">
        <f>SUM(H205)</f>
        <v>1887800</v>
      </c>
    </row>
    <row r="205" spans="1:8" ht="30">
      <c r="A205" s="23" t="s">
        <v>656</v>
      </c>
      <c r="B205" s="24" t="s">
        <v>554</v>
      </c>
      <c r="C205" s="24" t="s">
        <v>447</v>
      </c>
      <c r="D205" s="24" t="s">
        <v>523</v>
      </c>
      <c r="E205" s="24" t="s">
        <v>533</v>
      </c>
      <c r="F205" s="34" t="s">
        <v>534</v>
      </c>
      <c r="G205" s="179">
        <v>1887800</v>
      </c>
      <c r="H205" s="179">
        <v>1887800</v>
      </c>
    </row>
    <row r="206" spans="1:8" ht="18" customHeight="1">
      <c r="A206" s="23" t="s">
        <v>535</v>
      </c>
      <c r="B206" s="24" t="s">
        <v>554</v>
      </c>
      <c r="C206" s="24" t="s">
        <v>447</v>
      </c>
      <c r="D206" s="24" t="s">
        <v>523</v>
      </c>
      <c r="E206" s="24" t="s">
        <v>536</v>
      </c>
      <c r="F206" s="25"/>
      <c r="G206" s="179">
        <f>SUM(G207:G207)</f>
        <v>9049500</v>
      </c>
      <c r="H206" s="179">
        <f>SUM(H207:H207)</f>
        <v>9049500</v>
      </c>
    </row>
    <row r="207" spans="1:8" ht="15">
      <c r="A207" s="23" t="s">
        <v>537</v>
      </c>
      <c r="B207" s="24" t="s">
        <v>554</v>
      </c>
      <c r="C207" s="24" t="s">
        <v>447</v>
      </c>
      <c r="D207" s="24" t="s">
        <v>523</v>
      </c>
      <c r="E207" s="24" t="s">
        <v>536</v>
      </c>
      <c r="F207" s="34" t="s">
        <v>538</v>
      </c>
      <c r="G207" s="179">
        <v>9049500</v>
      </c>
      <c r="H207" s="179">
        <v>9049500</v>
      </c>
    </row>
    <row r="208" spans="1:8" ht="15">
      <c r="A208" s="48" t="s">
        <v>561</v>
      </c>
      <c r="B208" s="24" t="s">
        <v>622</v>
      </c>
      <c r="C208" s="49" t="s">
        <v>562</v>
      </c>
      <c r="D208" s="49" t="s">
        <v>562</v>
      </c>
      <c r="E208" s="49"/>
      <c r="F208" s="50"/>
      <c r="G208" s="47">
        <f aca="true" t="shared" si="9" ref="G208:H210">G209</f>
        <v>270000</v>
      </c>
      <c r="H208" s="47">
        <f t="shared" si="9"/>
        <v>280000</v>
      </c>
    </row>
    <row r="209" spans="1:8" ht="15">
      <c r="A209" s="106" t="s">
        <v>563</v>
      </c>
      <c r="B209" s="24" t="s">
        <v>554</v>
      </c>
      <c r="C209" s="24" t="s">
        <v>562</v>
      </c>
      <c r="D209" s="24" t="s">
        <v>564</v>
      </c>
      <c r="E209" s="49"/>
      <c r="F209" s="50"/>
      <c r="G209" s="30">
        <f t="shared" si="9"/>
        <v>270000</v>
      </c>
      <c r="H209" s="30">
        <f t="shared" si="9"/>
        <v>280000</v>
      </c>
    </row>
    <row r="210" spans="1:8" ht="15">
      <c r="A210" s="65" t="s">
        <v>256</v>
      </c>
      <c r="B210" s="24" t="s">
        <v>554</v>
      </c>
      <c r="C210" s="24" t="s">
        <v>562</v>
      </c>
      <c r="D210" s="24" t="s">
        <v>564</v>
      </c>
      <c r="E210" s="24" t="s">
        <v>257</v>
      </c>
      <c r="F210" s="25">
        <v>500</v>
      </c>
      <c r="G210" s="26">
        <f t="shared" si="9"/>
        <v>270000</v>
      </c>
      <c r="H210" s="26">
        <f t="shared" si="9"/>
        <v>280000</v>
      </c>
    </row>
    <row r="211" spans="1:8" ht="45">
      <c r="A211" s="62" t="s">
        <v>609</v>
      </c>
      <c r="B211" s="24" t="s">
        <v>554</v>
      </c>
      <c r="C211" s="24" t="s">
        <v>562</v>
      </c>
      <c r="D211" s="24" t="s">
        <v>564</v>
      </c>
      <c r="E211" s="24" t="s">
        <v>566</v>
      </c>
      <c r="F211" s="25">
        <v>500</v>
      </c>
      <c r="G211" s="26">
        <v>270000</v>
      </c>
      <c r="H211" s="26">
        <v>280000</v>
      </c>
    </row>
    <row r="212" spans="1:8" ht="30">
      <c r="A212" s="18" t="s">
        <v>41</v>
      </c>
      <c r="B212" s="19" t="s">
        <v>657</v>
      </c>
      <c r="C212" s="19"/>
      <c r="D212" s="19"/>
      <c r="E212" s="49"/>
      <c r="F212" s="32"/>
      <c r="G212" s="177">
        <f>SUM(G213+G237+G220+G233+G242+G223)</f>
        <v>46704371</v>
      </c>
      <c r="H212" s="177">
        <f>SUM(H213+H237+H220+H233+H242+H223)</f>
        <v>66335153</v>
      </c>
    </row>
    <row r="213" spans="1:8" ht="14.25">
      <c r="A213" s="48" t="s">
        <v>182</v>
      </c>
      <c r="B213" s="131"/>
      <c r="C213" s="131" t="s">
        <v>183</v>
      </c>
      <c r="D213" s="131" t="s">
        <v>181</v>
      </c>
      <c r="E213" s="131" t="s">
        <v>181</v>
      </c>
      <c r="F213" s="50" t="s">
        <v>181</v>
      </c>
      <c r="G213" s="177">
        <f>G214</f>
        <v>10104764</v>
      </c>
      <c r="H213" s="177">
        <f>H214</f>
        <v>10104764</v>
      </c>
    </row>
    <row r="214" spans="1:8" ht="45">
      <c r="A214" s="18" t="s">
        <v>224</v>
      </c>
      <c r="B214" s="19" t="s">
        <v>657</v>
      </c>
      <c r="C214" s="19" t="s">
        <v>183</v>
      </c>
      <c r="D214" s="19" t="s">
        <v>225</v>
      </c>
      <c r="E214" s="49" t="s">
        <v>181</v>
      </c>
      <c r="F214" s="32"/>
      <c r="G214" s="178">
        <f>SUM(G215)</f>
        <v>10104764</v>
      </c>
      <c r="H214" s="178">
        <f>SUM(H215)</f>
        <v>10104764</v>
      </c>
    </row>
    <row r="215" spans="1:8" ht="45" customHeight="1">
      <c r="A215" s="27" t="s">
        <v>186</v>
      </c>
      <c r="B215" s="28" t="s">
        <v>657</v>
      </c>
      <c r="C215" s="28" t="s">
        <v>183</v>
      </c>
      <c r="D215" s="28" t="s">
        <v>225</v>
      </c>
      <c r="E215" s="24" t="s">
        <v>187</v>
      </c>
      <c r="F215" s="33"/>
      <c r="G215" s="180">
        <f>SUM(G216)</f>
        <v>10104764</v>
      </c>
      <c r="H215" s="180">
        <f>SUM(H216)</f>
        <v>10104764</v>
      </c>
    </row>
    <row r="216" spans="1:8" ht="15">
      <c r="A216" s="23" t="s">
        <v>188</v>
      </c>
      <c r="B216" s="24" t="s">
        <v>657</v>
      </c>
      <c r="C216" s="24" t="s">
        <v>183</v>
      </c>
      <c r="D216" s="24" t="s">
        <v>225</v>
      </c>
      <c r="E216" s="24" t="s">
        <v>189</v>
      </c>
      <c r="F216" s="34"/>
      <c r="G216" s="179">
        <f>SUM(G217:G219)</f>
        <v>10104764</v>
      </c>
      <c r="H216" s="179">
        <f>SUM(H217:H219)</f>
        <v>10104764</v>
      </c>
    </row>
    <row r="217" spans="1:8" ht="15">
      <c r="A217" s="23" t="s">
        <v>226</v>
      </c>
      <c r="B217" s="24" t="s">
        <v>657</v>
      </c>
      <c r="C217" s="24" t="s">
        <v>183</v>
      </c>
      <c r="D217" s="24" t="s">
        <v>225</v>
      </c>
      <c r="E217" s="24" t="s">
        <v>189</v>
      </c>
      <c r="F217" s="34" t="s">
        <v>227</v>
      </c>
      <c r="G217" s="179">
        <v>7675500</v>
      </c>
      <c r="H217" s="179">
        <v>7675500</v>
      </c>
    </row>
    <row r="218" spans="1:8" ht="75">
      <c r="A218" s="35" t="s">
        <v>658</v>
      </c>
      <c r="B218" s="24" t="s">
        <v>657</v>
      </c>
      <c r="C218" s="24" t="s">
        <v>183</v>
      </c>
      <c r="D218" s="24" t="s">
        <v>225</v>
      </c>
      <c r="E218" s="24" t="s">
        <v>229</v>
      </c>
      <c r="F218" s="34" t="s">
        <v>227</v>
      </c>
      <c r="G218" s="179">
        <v>438200</v>
      </c>
      <c r="H218" s="179">
        <v>438200</v>
      </c>
    </row>
    <row r="219" spans="1:8" ht="45">
      <c r="A219" s="23" t="s">
        <v>591</v>
      </c>
      <c r="B219" s="24" t="s">
        <v>657</v>
      </c>
      <c r="C219" s="24" t="s">
        <v>183</v>
      </c>
      <c r="D219" s="24" t="s">
        <v>225</v>
      </c>
      <c r="E219" s="24" t="s">
        <v>231</v>
      </c>
      <c r="F219" s="25">
        <v>500</v>
      </c>
      <c r="G219" s="179">
        <v>1991064</v>
      </c>
      <c r="H219" s="179">
        <v>1991064</v>
      </c>
    </row>
    <row r="220" spans="1:8" ht="15">
      <c r="A220" s="186" t="s">
        <v>302</v>
      </c>
      <c r="B220" s="19" t="s">
        <v>657</v>
      </c>
      <c r="C220" s="132">
        <v>400</v>
      </c>
      <c r="D220" s="133"/>
      <c r="E220" s="227"/>
      <c r="F220" s="133"/>
      <c r="G220" s="187">
        <f>SUM(G221)</f>
        <v>2158000</v>
      </c>
      <c r="H220" s="187">
        <f>SUM(H221)</f>
        <v>2158000</v>
      </c>
    </row>
    <row r="221" spans="1:8" ht="30">
      <c r="A221" s="188" t="s">
        <v>303</v>
      </c>
      <c r="B221" s="24" t="s">
        <v>657</v>
      </c>
      <c r="C221" s="135">
        <v>400</v>
      </c>
      <c r="D221" s="137">
        <v>410</v>
      </c>
      <c r="E221" s="136">
        <v>3300200</v>
      </c>
      <c r="F221" s="137"/>
      <c r="G221" s="189">
        <f>SUM(G222)</f>
        <v>2158000</v>
      </c>
      <c r="H221" s="189">
        <f>SUM(H222)</f>
        <v>2158000</v>
      </c>
    </row>
    <row r="222" spans="1:8" ht="15">
      <c r="A222" s="190" t="s">
        <v>190</v>
      </c>
      <c r="B222" s="24" t="s">
        <v>657</v>
      </c>
      <c r="C222" s="135">
        <v>400</v>
      </c>
      <c r="D222" s="137">
        <v>410</v>
      </c>
      <c r="E222" s="136">
        <v>3300200</v>
      </c>
      <c r="F222" s="137">
        <v>500</v>
      </c>
      <c r="G222" s="189">
        <v>2158000</v>
      </c>
      <c r="H222" s="189">
        <v>2158000</v>
      </c>
    </row>
    <row r="223" spans="1:8" ht="15">
      <c r="A223" s="138" t="s">
        <v>389</v>
      </c>
      <c r="B223" s="24" t="s">
        <v>657</v>
      </c>
      <c r="C223" s="139" t="s">
        <v>390</v>
      </c>
      <c r="D223" s="139"/>
      <c r="E223" s="139" t="s">
        <v>391</v>
      </c>
      <c r="F223" s="139" t="s">
        <v>391</v>
      </c>
      <c r="G223" s="140">
        <f>SUM(G224)</f>
        <v>1300900</v>
      </c>
      <c r="H223" s="140">
        <f>SUM(H224)</f>
        <v>382000</v>
      </c>
    </row>
    <row r="224" spans="1:8" ht="15">
      <c r="A224" s="69" t="s">
        <v>392</v>
      </c>
      <c r="B224" s="24" t="s">
        <v>657</v>
      </c>
      <c r="C224" s="70" t="s">
        <v>390</v>
      </c>
      <c r="D224" s="70" t="s">
        <v>393</v>
      </c>
      <c r="E224" s="70" t="s">
        <v>391</v>
      </c>
      <c r="F224" s="70" t="s">
        <v>391</v>
      </c>
      <c r="G224" s="71">
        <f>SUM(G225+G228)</f>
        <v>1300900</v>
      </c>
      <c r="H224" s="71">
        <f>SUM(H225+H228)</f>
        <v>382000</v>
      </c>
    </row>
    <row r="225" spans="1:8" ht="15">
      <c r="A225" s="72" t="s">
        <v>603</v>
      </c>
      <c r="B225" s="24" t="s">
        <v>657</v>
      </c>
      <c r="C225" s="70" t="s">
        <v>390</v>
      </c>
      <c r="D225" s="72" t="s">
        <v>393</v>
      </c>
      <c r="E225" s="72" t="s">
        <v>398</v>
      </c>
      <c r="F225" s="72" t="s">
        <v>391</v>
      </c>
      <c r="G225" s="71">
        <f>SUM(G226)</f>
        <v>325900</v>
      </c>
      <c r="H225" s="71">
        <f>SUM(H226)</f>
        <v>352000</v>
      </c>
    </row>
    <row r="226" spans="1:8" ht="60">
      <c r="A226" s="72" t="s">
        <v>396</v>
      </c>
      <c r="B226" s="24" t="s">
        <v>657</v>
      </c>
      <c r="C226" s="70" t="s">
        <v>390</v>
      </c>
      <c r="D226" s="72" t="s">
        <v>393</v>
      </c>
      <c r="E226" s="72" t="s">
        <v>398</v>
      </c>
      <c r="F226" s="72" t="s">
        <v>391</v>
      </c>
      <c r="G226" s="71">
        <f>SUM(G227)</f>
        <v>325900</v>
      </c>
      <c r="H226" s="71">
        <f>SUM(H227)</f>
        <v>352000</v>
      </c>
    </row>
    <row r="227" spans="1:8" ht="30">
      <c r="A227" s="72" t="s">
        <v>397</v>
      </c>
      <c r="B227" s="24" t="s">
        <v>657</v>
      </c>
      <c r="C227" s="70" t="s">
        <v>390</v>
      </c>
      <c r="D227" s="72" t="s">
        <v>393</v>
      </c>
      <c r="E227" s="72" t="s">
        <v>398</v>
      </c>
      <c r="F227" s="72" t="s">
        <v>399</v>
      </c>
      <c r="G227" s="71">
        <v>325900</v>
      </c>
      <c r="H227" s="71">
        <v>352000</v>
      </c>
    </row>
    <row r="228" spans="1:8" ht="15">
      <c r="A228" s="69" t="s">
        <v>605</v>
      </c>
      <c r="B228" s="24" t="s">
        <v>657</v>
      </c>
      <c r="C228" s="70" t="s">
        <v>390</v>
      </c>
      <c r="D228" s="70" t="s">
        <v>393</v>
      </c>
      <c r="E228" s="70" t="s">
        <v>257</v>
      </c>
      <c r="F228" s="70" t="s">
        <v>391</v>
      </c>
      <c r="G228" s="71">
        <f>SUM(G229+G231)</f>
        <v>975000</v>
      </c>
      <c r="H228" s="71">
        <f>SUM(H229+H231)</f>
        <v>30000</v>
      </c>
    </row>
    <row r="229" spans="1:8" ht="45">
      <c r="A229" s="69" t="s">
        <v>400</v>
      </c>
      <c r="B229" s="24" t="s">
        <v>657</v>
      </c>
      <c r="C229" s="70" t="s">
        <v>390</v>
      </c>
      <c r="D229" s="70" t="s">
        <v>393</v>
      </c>
      <c r="E229" s="70" t="s">
        <v>259</v>
      </c>
      <c r="F229" s="70" t="s">
        <v>391</v>
      </c>
      <c r="G229" s="71">
        <f>SUM(G230)</f>
        <v>25000</v>
      </c>
      <c r="H229" s="71">
        <f>SUM(H230)</f>
        <v>30000</v>
      </c>
    </row>
    <row r="230" spans="1:8" ht="15">
      <c r="A230" s="69" t="s">
        <v>401</v>
      </c>
      <c r="B230" s="24" t="s">
        <v>657</v>
      </c>
      <c r="C230" s="70" t="s">
        <v>390</v>
      </c>
      <c r="D230" s="70" t="s">
        <v>393</v>
      </c>
      <c r="E230" s="70" t="s">
        <v>259</v>
      </c>
      <c r="F230" s="70" t="s">
        <v>399</v>
      </c>
      <c r="G230" s="71">
        <v>25000</v>
      </c>
      <c r="H230" s="71">
        <v>30000</v>
      </c>
    </row>
    <row r="231" spans="1:8" ht="45">
      <c r="A231" s="69" t="s">
        <v>402</v>
      </c>
      <c r="B231" s="24" t="s">
        <v>657</v>
      </c>
      <c r="C231" s="70" t="s">
        <v>390</v>
      </c>
      <c r="D231" s="70" t="s">
        <v>393</v>
      </c>
      <c r="E231" s="70" t="s">
        <v>403</v>
      </c>
      <c r="F231" s="70" t="s">
        <v>391</v>
      </c>
      <c r="G231" s="71">
        <f>SUM(G232)</f>
        <v>950000</v>
      </c>
      <c r="H231" s="71">
        <f>SUM(H232)</f>
        <v>0</v>
      </c>
    </row>
    <row r="232" spans="1:8" ht="15">
      <c r="A232" s="69" t="s">
        <v>401</v>
      </c>
      <c r="B232" s="24" t="s">
        <v>657</v>
      </c>
      <c r="C232" s="70" t="s">
        <v>390</v>
      </c>
      <c r="D232" s="70" t="s">
        <v>393</v>
      </c>
      <c r="E232" s="70" t="s">
        <v>403</v>
      </c>
      <c r="F232" s="70" t="s">
        <v>399</v>
      </c>
      <c r="G232" s="71">
        <v>950000</v>
      </c>
      <c r="H232" s="71">
        <v>0</v>
      </c>
    </row>
    <row r="233" spans="1:8" ht="30">
      <c r="A233" s="18" t="s">
        <v>567</v>
      </c>
      <c r="B233" s="19" t="s">
        <v>657</v>
      </c>
      <c r="C233" s="19" t="s">
        <v>568</v>
      </c>
      <c r="D233" s="19" t="s">
        <v>570</v>
      </c>
      <c r="E233" s="49"/>
      <c r="F233" s="32"/>
      <c r="G233" s="178">
        <f aca="true" t="shared" si="10" ref="G233:H235">SUM(G234)</f>
        <v>55000</v>
      </c>
      <c r="H233" s="178">
        <f t="shared" si="10"/>
        <v>55000</v>
      </c>
    </row>
    <row r="234" spans="1:8" ht="15">
      <c r="A234" s="27" t="s">
        <v>569</v>
      </c>
      <c r="B234" s="28" t="s">
        <v>657</v>
      </c>
      <c r="C234" s="28" t="s">
        <v>568</v>
      </c>
      <c r="D234" s="28" t="s">
        <v>570</v>
      </c>
      <c r="E234" s="24" t="s">
        <v>571</v>
      </c>
      <c r="F234" s="33"/>
      <c r="G234" s="180">
        <f t="shared" si="10"/>
        <v>55000</v>
      </c>
      <c r="H234" s="180">
        <f t="shared" si="10"/>
        <v>55000</v>
      </c>
    </row>
    <row r="235" spans="1:8" ht="15">
      <c r="A235" s="23" t="s">
        <v>572</v>
      </c>
      <c r="B235" s="24" t="s">
        <v>657</v>
      </c>
      <c r="C235" s="24" t="s">
        <v>568</v>
      </c>
      <c r="D235" s="24" t="s">
        <v>570</v>
      </c>
      <c r="E235" s="24" t="s">
        <v>573</v>
      </c>
      <c r="F235" s="34"/>
      <c r="G235" s="179">
        <f t="shared" si="10"/>
        <v>55000</v>
      </c>
      <c r="H235" s="179">
        <f t="shared" si="10"/>
        <v>55000</v>
      </c>
    </row>
    <row r="236" spans="1:8" ht="15">
      <c r="A236" s="23" t="s">
        <v>237</v>
      </c>
      <c r="B236" s="24" t="s">
        <v>657</v>
      </c>
      <c r="C236" s="24" t="s">
        <v>568</v>
      </c>
      <c r="D236" s="24" t="s">
        <v>570</v>
      </c>
      <c r="E236" s="24" t="s">
        <v>573</v>
      </c>
      <c r="F236" s="34" t="s">
        <v>238</v>
      </c>
      <c r="G236" s="179">
        <v>55000</v>
      </c>
      <c r="H236" s="179">
        <v>55000</v>
      </c>
    </row>
    <row r="237" spans="1:8" ht="15">
      <c r="A237" s="48" t="s">
        <v>574</v>
      </c>
      <c r="B237" s="36">
        <v>25</v>
      </c>
      <c r="C237" s="49" t="s">
        <v>575</v>
      </c>
      <c r="D237" s="49"/>
      <c r="E237" s="49"/>
      <c r="F237" s="75"/>
      <c r="G237" s="47">
        <f>SUM(G238)</f>
        <v>15300000</v>
      </c>
      <c r="H237" s="47">
        <f>SUM(H238)</f>
        <v>15300000</v>
      </c>
    </row>
    <row r="238" spans="1:8" ht="30">
      <c r="A238" s="18" t="s">
        <v>576</v>
      </c>
      <c r="B238" s="36">
        <v>25</v>
      </c>
      <c r="C238" s="19" t="s">
        <v>575</v>
      </c>
      <c r="D238" s="19" t="s">
        <v>577</v>
      </c>
      <c r="E238" s="49"/>
      <c r="F238" s="32"/>
      <c r="G238" s="21">
        <f>G239</f>
        <v>15300000</v>
      </c>
      <c r="H238" s="21">
        <f>H239</f>
        <v>15300000</v>
      </c>
    </row>
    <row r="239" spans="1:8" ht="15">
      <c r="A239" s="27" t="s">
        <v>578</v>
      </c>
      <c r="B239" s="36">
        <v>25</v>
      </c>
      <c r="C239" s="28" t="s">
        <v>575</v>
      </c>
      <c r="D239" s="28" t="s">
        <v>577</v>
      </c>
      <c r="E239" s="24" t="s">
        <v>579</v>
      </c>
      <c r="F239" s="33"/>
      <c r="G239" s="30">
        <f>SUM(G240)</f>
        <v>15300000</v>
      </c>
      <c r="H239" s="30">
        <f>SUM(H240)</f>
        <v>15300000</v>
      </c>
    </row>
    <row r="240" spans="1:8" ht="30">
      <c r="A240" s="23" t="s">
        <v>580</v>
      </c>
      <c r="B240" s="36">
        <v>25</v>
      </c>
      <c r="C240" s="24" t="s">
        <v>575</v>
      </c>
      <c r="D240" s="24" t="s">
        <v>577</v>
      </c>
      <c r="E240" s="24" t="s">
        <v>581</v>
      </c>
      <c r="F240" s="34"/>
      <c r="G240" s="26">
        <f>SUM(G241)</f>
        <v>15300000</v>
      </c>
      <c r="H240" s="26">
        <f>SUM(H241)</f>
        <v>15300000</v>
      </c>
    </row>
    <row r="241" spans="1:8" ht="15">
      <c r="A241" s="23" t="s">
        <v>582</v>
      </c>
      <c r="B241" s="36">
        <v>25</v>
      </c>
      <c r="C241" s="24" t="s">
        <v>575</v>
      </c>
      <c r="D241" s="24" t="s">
        <v>577</v>
      </c>
      <c r="E241" s="24" t="s">
        <v>581</v>
      </c>
      <c r="F241" s="34" t="s">
        <v>583</v>
      </c>
      <c r="G241" s="26">
        <v>15300000</v>
      </c>
      <c r="H241" s="26">
        <v>15300000</v>
      </c>
    </row>
    <row r="242" spans="1:8" ht="15">
      <c r="A242" s="149" t="s">
        <v>610</v>
      </c>
      <c r="B242" s="36">
        <v>25</v>
      </c>
      <c r="C242" s="150">
        <v>9900</v>
      </c>
      <c r="D242" s="150">
        <v>9900</v>
      </c>
      <c r="E242" s="151"/>
      <c r="F242" s="152"/>
      <c r="G242" s="153">
        <f>SUM(G243)</f>
        <v>17785707</v>
      </c>
      <c r="H242" s="153">
        <f>SUM(H243)</f>
        <v>38335389</v>
      </c>
    </row>
    <row r="243" spans="1:8" ht="15">
      <c r="A243" s="154" t="s">
        <v>610</v>
      </c>
      <c r="B243" s="36">
        <v>25</v>
      </c>
      <c r="C243" s="155">
        <v>9900</v>
      </c>
      <c r="D243" s="155">
        <v>9999</v>
      </c>
      <c r="E243" s="156"/>
      <c r="F243" s="157"/>
      <c r="G243" s="158">
        <f>SUM(G244)</f>
        <v>17785707</v>
      </c>
      <c r="H243" s="158">
        <f>SUM(H244)</f>
        <v>38335389</v>
      </c>
    </row>
    <row r="244" spans="1:8" ht="15.75" thickBot="1">
      <c r="A244" s="159" t="s">
        <v>610</v>
      </c>
      <c r="B244" s="36">
        <v>25</v>
      </c>
      <c r="C244" s="160">
        <v>9900</v>
      </c>
      <c r="D244" s="160">
        <v>9999</v>
      </c>
      <c r="E244" s="161" t="s">
        <v>611</v>
      </c>
      <c r="F244" s="162" t="s">
        <v>612</v>
      </c>
      <c r="G244" s="163">
        <v>17785707</v>
      </c>
      <c r="H244" s="163">
        <v>38335389</v>
      </c>
    </row>
    <row r="245" spans="1:8" ht="44.25" customHeight="1">
      <c r="A245" s="18" t="s">
        <v>42</v>
      </c>
      <c r="B245" s="19" t="s">
        <v>659</v>
      </c>
      <c r="C245" s="19"/>
      <c r="D245" s="19"/>
      <c r="E245" s="49"/>
      <c r="F245" s="20"/>
      <c r="G245" s="178">
        <f>SUM(G249+G246)</f>
        <v>95502500</v>
      </c>
      <c r="H245" s="178">
        <f>SUM(H249+H246)</f>
        <v>93068100</v>
      </c>
    </row>
    <row r="246" spans="1:8" ht="15">
      <c r="A246" s="191" t="s">
        <v>366</v>
      </c>
      <c r="B246" s="36">
        <v>26</v>
      </c>
      <c r="C246" s="19" t="s">
        <v>321</v>
      </c>
      <c r="D246" s="19" t="s">
        <v>367</v>
      </c>
      <c r="E246" s="49"/>
      <c r="F246" s="32"/>
      <c r="G246" s="21">
        <f>SUM(G247)</f>
        <v>12000</v>
      </c>
      <c r="H246" s="21">
        <f>SUM(H247)</f>
        <v>14000</v>
      </c>
    </row>
    <row r="247" spans="1:8" ht="15">
      <c r="A247" s="43" t="s">
        <v>256</v>
      </c>
      <c r="B247" s="36">
        <v>26</v>
      </c>
      <c r="C247" s="24" t="s">
        <v>321</v>
      </c>
      <c r="D247" s="24" t="s">
        <v>367</v>
      </c>
      <c r="E247" s="24" t="s">
        <v>257</v>
      </c>
      <c r="F247" s="25"/>
      <c r="G247" s="26">
        <f>SUM(G248)</f>
        <v>12000</v>
      </c>
      <c r="H247" s="26">
        <f>SUM(H248)</f>
        <v>14000</v>
      </c>
    </row>
    <row r="248" spans="1:8" ht="45">
      <c r="A248" s="193" t="s">
        <v>258</v>
      </c>
      <c r="B248" s="36">
        <v>26</v>
      </c>
      <c r="C248" s="24" t="s">
        <v>321</v>
      </c>
      <c r="D248" s="24" t="s">
        <v>367</v>
      </c>
      <c r="E248" s="24" t="s">
        <v>259</v>
      </c>
      <c r="F248" s="25">
        <v>500</v>
      </c>
      <c r="G248" s="26">
        <v>12000</v>
      </c>
      <c r="H248" s="26">
        <v>14000</v>
      </c>
    </row>
    <row r="249" spans="1:8" ht="14.25">
      <c r="A249" s="48" t="s">
        <v>446</v>
      </c>
      <c r="B249" s="49" t="s">
        <v>659</v>
      </c>
      <c r="C249" s="49" t="s">
        <v>447</v>
      </c>
      <c r="D249" s="49"/>
      <c r="E249" s="49"/>
      <c r="F249" s="50"/>
      <c r="G249" s="177">
        <f>SUM(G250+G254+G260+G289)</f>
        <v>95490500</v>
      </c>
      <c r="H249" s="177">
        <f>SUM(H250+H254+H260+H289)</f>
        <v>93054100</v>
      </c>
    </row>
    <row r="250" spans="1:8" ht="15">
      <c r="A250" s="18" t="s">
        <v>448</v>
      </c>
      <c r="B250" s="19" t="s">
        <v>659</v>
      </c>
      <c r="C250" s="19" t="s">
        <v>447</v>
      </c>
      <c r="D250" s="19" t="s">
        <v>449</v>
      </c>
      <c r="E250" s="49"/>
      <c r="F250" s="20"/>
      <c r="G250" s="178">
        <f aca="true" t="shared" si="11" ref="G250:H252">SUM(G251)</f>
        <v>2057400</v>
      </c>
      <c r="H250" s="178">
        <f t="shared" si="11"/>
        <v>2202000</v>
      </c>
    </row>
    <row r="251" spans="1:8" ht="30">
      <c r="A251" s="27" t="s">
        <v>450</v>
      </c>
      <c r="B251" s="28" t="s">
        <v>659</v>
      </c>
      <c r="C251" s="28" t="s">
        <v>447</v>
      </c>
      <c r="D251" s="28" t="s">
        <v>449</v>
      </c>
      <c r="E251" s="24" t="s">
        <v>451</v>
      </c>
      <c r="F251" s="29"/>
      <c r="G251" s="180">
        <f t="shared" si="11"/>
        <v>2057400</v>
      </c>
      <c r="H251" s="180">
        <f t="shared" si="11"/>
        <v>2202000</v>
      </c>
    </row>
    <row r="252" spans="1:8" ht="30">
      <c r="A252" s="23" t="s">
        <v>452</v>
      </c>
      <c r="B252" s="24" t="s">
        <v>659</v>
      </c>
      <c r="C252" s="24" t="s">
        <v>447</v>
      </c>
      <c r="D252" s="24" t="s">
        <v>449</v>
      </c>
      <c r="E252" s="24" t="s">
        <v>453</v>
      </c>
      <c r="F252" s="25"/>
      <c r="G252" s="179">
        <f t="shared" si="11"/>
        <v>2057400</v>
      </c>
      <c r="H252" s="179">
        <f t="shared" si="11"/>
        <v>2202000</v>
      </c>
    </row>
    <row r="253" spans="1:8" ht="15">
      <c r="A253" s="23" t="s">
        <v>454</v>
      </c>
      <c r="B253" s="24" t="s">
        <v>659</v>
      </c>
      <c r="C253" s="24" t="s">
        <v>447</v>
      </c>
      <c r="D253" s="24" t="s">
        <v>449</v>
      </c>
      <c r="E253" s="24" t="s">
        <v>453</v>
      </c>
      <c r="F253" s="34" t="s">
        <v>455</v>
      </c>
      <c r="G253" s="179">
        <v>2057400</v>
      </c>
      <c r="H253" s="179">
        <v>2202000</v>
      </c>
    </row>
    <row r="254" spans="1:8" ht="15">
      <c r="A254" s="18" t="s">
        <v>456</v>
      </c>
      <c r="B254" s="19" t="s">
        <v>659</v>
      </c>
      <c r="C254" s="19" t="s">
        <v>447</v>
      </c>
      <c r="D254" s="19" t="s">
        <v>457</v>
      </c>
      <c r="E254" s="49"/>
      <c r="F254" s="32"/>
      <c r="G254" s="178">
        <f>SUM(G255)</f>
        <v>18479400</v>
      </c>
      <c r="H254" s="178">
        <f>SUM(H255)</f>
        <v>17414400</v>
      </c>
    </row>
    <row r="255" spans="1:8" ht="15">
      <c r="A255" s="27" t="s">
        <v>458</v>
      </c>
      <c r="B255" s="28" t="s">
        <v>659</v>
      </c>
      <c r="C255" s="28" t="s">
        <v>447</v>
      </c>
      <c r="D255" s="28" t="s">
        <v>457</v>
      </c>
      <c r="E255" s="24" t="s">
        <v>459</v>
      </c>
      <c r="F255" s="33"/>
      <c r="G255" s="180">
        <f>SUM(G256)</f>
        <v>18479400</v>
      </c>
      <c r="H255" s="180">
        <f>SUM(H256)</f>
        <v>17414400</v>
      </c>
    </row>
    <row r="256" spans="1:8" ht="15">
      <c r="A256" s="23" t="s">
        <v>379</v>
      </c>
      <c r="B256" s="24" t="s">
        <v>659</v>
      </c>
      <c r="C256" s="24" t="s">
        <v>447</v>
      </c>
      <c r="D256" s="24" t="s">
        <v>457</v>
      </c>
      <c r="E256" s="24" t="s">
        <v>460</v>
      </c>
      <c r="F256" s="34" t="s">
        <v>334</v>
      </c>
      <c r="G256" s="179">
        <f>SUM(G257:G259)</f>
        <v>18479400</v>
      </c>
      <c r="H256" s="179">
        <f>SUM(H257:H259)</f>
        <v>17414400</v>
      </c>
    </row>
    <row r="257" spans="1:8" ht="45">
      <c r="A257" s="23" t="s">
        <v>461</v>
      </c>
      <c r="B257" s="24" t="s">
        <v>659</v>
      </c>
      <c r="C257" s="24" t="s">
        <v>447</v>
      </c>
      <c r="D257" s="24" t="s">
        <v>457</v>
      </c>
      <c r="E257" s="24" t="s">
        <v>660</v>
      </c>
      <c r="F257" s="34" t="s">
        <v>334</v>
      </c>
      <c r="G257" s="179">
        <v>16082000</v>
      </c>
      <c r="H257" s="179">
        <v>16082000</v>
      </c>
    </row>
    <row r="258" spans="1:9" ht="45">
      <c r="A258" s="23" t="s">
        <v>606</v>
      </c>
      <c r="B258" s="24" t="s">
        <v>659</v>
      </c>
      <c r="C258" s="24" t="s">
        <v>447</v>
      </c>
      <c r="D258" s="24" t="s">
        <v>457</v>
      </c>
      <c r="E258" s="24" t="s">
        <v>460</v>
      </c>
      <c r="F258" s="34" t="s">
        <v>334</v>
      </c>
      <c r="G258" s="26">
        <v>1260000</v>
      </c>
      <c r="H258" s="26">
        <v>195000</v>
      </c>
      <c r="I258" s="143"/>
    </row>
    <row r="259" spans="1:12" ht="30">
      <c r="A259" s="23" t="s">
        <v>410</v>
      </c>
      <c r="B259" s="24" t="s">
        <v>659</v>
      </c>
      <c r="C259" s="24" t="s">
        <v>447</v>
      </c>
      <c r="D259" s="24" t="s">
        <v>457</v>
      </c>
      <c r="E259" s="24" t="s">
        <v>660</v>
      </c>
      <c r="F259" s="34" t="s">
        <v>334</v>
      </c>
      <c r="G259" s="179">
        <v>1137400</v>
      </c>
      <c r="H259" s="179">
        <v>1137400</v>
      </c>
      <c r="I259" s="110"/>
      <c r="J259" s="110"/>
      <c r="K259" s="110"/>
      <c r="L259" s="110"/>
    </row>
    <row r="260" spans="1:12" ht="15">
      <c r="A260" s="18" t="s">
        <v>462</v>
      </c>
      <c r="B260" s="19" t="s">
        <v>659</v>
      </c>
      <c r="C260" s="19" t="s">
        <v>447</v>
      </c>
      <c r="D260" s="19" t="s">
        <v>463</v>
      </c>
      <c r="E260" s="49"/>
      <c r="F260" s="32"/>
      <c r="G260" s="178">
        <f>SUM(G261+G271)</f>
        <v>65288500</v>
      </c>
      <c r="H260" s="178">
        <f>SUM(H261+H271)</f>
        <v>63770500</v>
      </c>
      <c r="I260" s="228"/>
      <c r="J260" s="229"/>
      <c r="K260" s="230"/>
      <c r="L260" s="110"/>
    </row>
    <row r="261" spans="1:12" ht="15">
      <c r="A261" s="27" t="s">
        <v>464</v>
      </c>
      <c r="B261" s="28" t="s">
        <v>659</v>
      </c>
      <c r="C261" s="28" t="s">
        <v>447</v>
      </c>
      <c r="D261" s="28" t="s">
        <v>463</v>
      </c>
      <c r="E261" s="24" t="s">
        <v>465</v>
      </c>
      <c r="F261" s="33"/>
      <c r="G261" s="180">
        <f>SUM(G262+G266+G264)</f>
        <v>4706400</v>
      </c>
      <c r="H261" s="180">
        <f>SUM(H262+H266+H264)</f>
        <v>4533400</v>
      </c>
      <c r="I261" s="231"/>
      <c r="J261" s="232"/>
      <c r="K261" s="233"/>
      <c r="L261" s="110"/>
    </row>
    <row r="262" spans="1:12" ht="60">
      <c r="A262" s="27" t="s">
        <v>466</v>
      </c>
      <c r="B262" s="28" t="s">
        <v>659</v>
      </c>
      <c r="C262" s="28" t="s">
        <v>447</v>
      </c>
      <c r="D262" s="28" t="s">
        <v>463</v>
      </c>
      <c r="E262" s="24" t="s">
        <v>467</v>
      </c>
      <c r="F262" s="33"/>
      <c r="G262" s="180">
        <f>SUM(G263)</f>
        <v>475000</v>
      </c>
      <c r="H262" s="180">
        <f>SUM(H263)</f>
        <v>475000</v>
      </c>
      <c r="I262" s="231"/>
      <c r="J262" s="232"/>
      <c r="K262" s="233"/>
      <c r="L262" s="110"/>
    </row>
    <row r="263" spans="1:12" ht="15">
      <c r="A263" s="23" t="s">
        <v>454</v>
      </c>
      <c r="B263" s="24" t="s">
        <v>659</v>
      </c>
      <c r="C263" s="24" t="s">
        <v>447</v>
      </c>
      <c r="D263" s="24" t="s">
        <v>463</v>
      </c>
      <c r="E263" s="24" t="s">
        <v>467</v>
      </c>
      <c r="F263" s="34" t="s">
        <v>455</v>
      </c>
      <c r="G263" s="179">
        <v>475000</v>
      </c>
      <c r="H263" s="179">
        <v>475000</v>
      </c>
      <c r="I263" s="234"/>
      <c r="J263" s="235"/>
      <c r="K263" s="236"/>
      <c r="L263" s="110"/>
    </row>
    <row r="264" spans="1:12" s="238" customFormat="1" ht="30">
      <c r="A264" s="188" t="s">
        <v>476</v>
      </c>
      <c r="B264" s="145">
        <v>26</v>
      </c>
      <c r="C264" s="144">
        <v>1000</v>
      </c>
      <c r="D264" s="145">
        <v>1003</v>
      </c>
      <c r="E264" s="136">
        <v>5054800</v>
      </c>
      <c r="F264" s="145"/>
      <c r="G264" s="204">
        <f>SUM(G265)</f>
        <v>3971000</v>
      </c>
      <c r="H264" s="204">
        <f>SUM(H265)</f>
        <v>3826000</v>
      </c>
      <c r="I264" s="234"/>
      <c r="J264" s="235"/>
      <c r="K264" s="236"/>
      <c r="L264" s="237"/>
    </row>
    <row r="265" spans="1:12" ht="15">
      <c r="A265" s="207" t="s">
        <v>454</v>
      </c>
      <c r="B265" s="137">
        <v>26</v>
      </c>
      <c r="C265" s="146">
        <v>1000</v>
      </c>
      <c r="D265" s="137">
        <v>1003</v>
      </c>
      <c r="E265" s="147">
        <v>5054800</v>
      </c>
      <c r="F265" s="148" t="s">
        <v>455</v>
      </c>
      <c r="G265" s="208">
        <v>3971000</v>
      </c>
      <c r="H265" s="208">
        <v>3826000</v>
      </c>
      <c r="I265" s="234"/>
      <c r="J265" s="235"/>
      <c r="K265" s="236"/>
      <c r="L265" s="110"/>
    </row>
    <row r="266" spans="1:12" ht="30">
      <c r="A266" s="27" t="s">
        <v>477</v>
      </c>
      <c r="B266" s="28" t="s">
        <v>659</v>
      </c>
      <c r="C266" s="28" t="s">
        <v>447</v>
      </c>
      <c r="D266" s="28" t="s">
        <v>463</v>
      </c>
      <c r="E266" s="24" t="s">
        <v>478</v>
      </c>
      <c r="F266" s="33"/>
      <c r="G266" s="180">
        <f>SUM(G267)</f>
        <v>260400</v>
      </c>
      <c r="H266" s="180">
        <f>SUM(H267)</f>
        <v>232400</v>
      </c>
      <c r="I266" s="234"/>
      <c r="J266" s="239"/>
      <c r="K266" s="240"/>
      <c r="L266" s="110"/>
    </row>
    <row r="267" spans="1:12" ht="15">
      <c r="A267" s="23" t="s">
        <v>454</v>
      </c>
      <c r="B267" s="24" t="s">
        <v>659</v>
      </c>
      <c r="C267" s="24" t="s">
        <v>447</v>
      </c>
      <c r="D267" s="24" t="s">
        <v>463</v>
      </c>
      <c r="E267" s="24" t="s">
        <v>478</v>
      </c>
      <c r="F267" s="34"/>
      <c r="G267" s="179">
        <f>SUM(G268:G270)</f>
        <v>260400</v>
      </c>
      <c r="H267" s="179">
        <f>SUM(H268:H270)</f>
        <v>232400</v>
      </c>
      <c r="I267" s="241"/>
      <c r="J267" s="235"/>
      <c r="K267" s="240"/>
      <c r="L267" s="110"/>
    </row>
    <row r="268" spans="1:12" ht="16.5" customHeight="1">
      <c r="A268" s="23" t="s">
        <v>479</v>
      </c>
      <c r="B268" s="24" t="s">
        <v>659</v>
      </c>
      <c r="C268" s="24" t="s">
        <v>447</v>
      </c>
      <c r="D268" s="24" t="s">
        <v>463</v>
      </c>
      <c r="E268" s="24" t="s">
        <v>480</v>
      </c>
      <c r="F268" s="34" t="s">
        <v>481</v>
      </c>
      <c r="G268" s="179">
        <v>21400</v>
      </c>
      <c r="H268" s="179">
        <v>21400</v>
      </c>
      <c r="I268" s="242"/>
      <c r="J268" s="243"/>
      <c r="K268" s="244"/>
      <c r="L268" s="110"/>
    </row>
    <row r="269" spans="1:12" ht="15">
      <c r="A269" s="23" t="s">
        <v>482</v>
      </c>
      <c r="B269" s="24" t="s">
        <v>659</v>
      </c>
      <c r="C269" s="24" t="s">
        <v>447</v>
      </c>
      <c r="D269" s="24" t="s">
        <v>463</v>
      </c>
      <c r="E269" s="24" t="s">
        <v>483</v>
      </c>
      <c r="F269" s="34" t="s">
        <v>484</v>
      </c>
      <c r="G269" s="179">
        <v>203000</v>
      </c>
      <c r="H269" s="179">
        <v>175000</v>
      </c>
      <c r="I269" s="234"/>
      <c r="J269" s="245"/>
      <c r="K269" s="240"/>
      <c r="L269" s="110"/>
    </row>
    <row r="270" spans="1:12" ht="30">
      <c r="A270" s="23" t="s">
        <v>485</v>
      </c>
      <c r="B270" s="24" t="s">
        <v>659</v>
      </c>
      <c r="C270" s="24" t="s">
        <v>447</v>
      </c>
      <c r="D270" s="24" t="s">
        <v>463</v>
      </c>
      <c r="E270" s="24" t="s">
        <v>486</v>
      </c>
      <c r="F270" s="34" t="s">
        <v>487</v>
      </c>
      <c r="G270" s="179">
        <v>36000</v>
      </c>
      <c r="H270" s="179">
        <v>36000</v>
      </c>
      <c r="I270" s="242"/>
      <c r="J270" s="243"/>
      <c r="K270" s="244"/>
      <c r="L270" s="110"/>
    </row>
    <row r="271" spans="1:12" ht="15">
      <c r="A271" s="27" t="s">
        <v>488</v>
      </c>
      <c r="B271" s="28" t="s">
        <v>659</v>
      </c>
      <c r="C271" s="28" t="s">
        <v>447</v>
      </c>
      <c r="D271" s="28" t="s">
        <v>463</v>
      </c>
      <c r="E271" s="24" t="s">
        <v>489</v>
      </c>
      <c r="F271" s="33"/>
      <c r="G271" s="180">
        <f>SUM(G272)</f>
        <v>60582100</v>
      </c>
      <c r="H271" s="180">
        <f>SUM(H272)</f>
        <v>59237100</v>
      </c>
      <c r="I271" s="234"/>
      <c r="J271" s="235"/>
      <c r="K271" s="240"/>
      <c r="L271" s="110"/>
    </row>
    <row r="272" spans="1:12" ht="15">
      <c r="A272" s="23" t="s">
        <v>454</v>
      </c>
      <c r="B272" s="24" t="s">
        <v>659</v>
      </c>
      <c r="C272" s="24" t="s">
        <v>447</v>
      </c>
      <c r="D272" s="24" t="s">
        <v>463</v>
      </c>
      <c r="E272" s="24" t="s">
        <v>489</v>
      </c>
      <c r="F272" s="34" t="s">
        <v>455</v>
      </c>
      <c r="G272" s="179">
        <f>SUM(G273:G287)</f>
        <v>60582100</v>
      </c>
      <c r="H272" s="179">
        <f>SUM(H273:H287)</f>
        <v>59237100</v>
      </c>
      <c r="I272" s="246"/>
      <c r="J272" s="247"/>
      <c r="K272" s="240"/>
      <c r="L272" s="110"/>
    </row>
    <row r="273" spans="1:12" ht="45">
      <c r="A273" s="23" t="s">
        <v>490</v>
      </c>
      <c r="B273" s="24" t="s">
        <v>659</v>
      </c>
      <c r="C273" s="24" t="s">
        <v>447</v>
      </c>
      <c r="D273" s="24" t="s">
        <v>463</v>
      </c>
      <c r="E273" s="24" t="s">
        <v>491</v>
      </c>
      <c r="F273" s="34" t="s">
        <v>455</v>
      </c>
      <c r="G273" s="179">
        <v>400000</v>
      </c>
      <c r="H273" s="179">
        <v>400000</v>
      </c>
      <c r="I273" s="242"/>
      <c r="J273" s="243"/>
      <c r="K273" s="244"/>
      <c r="L273" s="110"/>
    </row>
    <row r="274" spans="1:12" ht="45">
      <c r="A274" s="23" t="s">
        <v>492</v>
      </c>
      <c r="B274" s="24" t="s">
        <v>659</v>
      </c>
      <c r="C274" s="24" t="s">
        <v>447</v>
      </c>
      <c r="D274" s="24" t="s">
        <v>463</v>
      </c>
      <c r="E274" s="24" t="s">
        <v>493</v>
      </c>
      <c r="F274" s="34" t="s">
        <v>455</v>
      </c>
      <c r="G274" s="179">
        <v>128000</v>
      </c>
      <c r="H274" s="179">
        <v>128000</v>
      </c>
      <c r="I274" s="246"/>
      <c r="J274" s="247"/>
      <c r="K274" s="248"/>
      <c r="L274" s="110"/>
    </row>
    <row r="275" spans="1:12" ht="45">
      <c r="A275" s="23" t="s">
        <v>494</v>
      </c>
      <c r="B275" s="24" t="s">
        <v>659</v>
      </c>
      <c r="C275" s="24" t="s">
        <v>447</v>
      </c>
      <c r="D275" s="24" t="s">
        <v>463</v>
      </c>
      <c r="E275" s="24" t="s">
        <v>495</v>
      </c>
      <c r="F275" s="34" t="s">
        <v>455</v>
      </c>
      <c r="G275" s="179">
        <v>2047000</v>
      </c>
      <c r="H275" s="179">
        <v>1806000</v>
      </c>
      <c r="I275" s="231"/>
      <c r="J275" s="232"/>
      <c r="K275" s="233"/>
      <c r="L275" s="110"/>
    </row>
    <row r="276" spans="1:12" ht="45">
      <c r="A276" s="23" t="s">
        <v>677</v>
      </c>
      <c r="B276" s="24" t="s">
        <v>659</v>
      </c>
      <c r="C276" s="24" t="s">
        <v>447</v>
      </c>
      <c r="D276" s="24" t="s">
        <v>463</v>
      </c>
      <c r="E276" s="24" t="s">
        <v>497</v>
      </c>
      <c r="F276" s="34" t="s">
        <v>455</v>
      </c>
      <c r="G276" s="179">
        <v>7936000</v>
      </c>
      <c r="H276" s="179">
        <v>5801000</v>
      </c>
      <c r="I276" s="234"/>
      <c r="J276" s="235"/>
      <c r="K276" s="236"/>
      <c r="L276" s="110"/>
    </row>
    <row r="277" spans="1:12" ht="45">
      <c r="A277" s="23" t="s">
        <v>498</v>
      </c>
      <c r="B277" s="24" t="s">
        <v>659</v>
      </c>
      <c r="C277" s="24" t="s">
        <v>447</v>
      </c>
      <c r="D277" s="24" t="s">
        <v>463</v>
      </c>
      <c r="E277" s="24" t="s">
        <v>499</v>
      </c>
      <c r="F277" s="34" t="s">
        <v>455</v>
      </c>
      <c r="G277" s="179">
        <v>4420000</v>
      </c>
      <c r="H277" s="179">
        <v>4420000</v>
      </c>
      <c r="I277" s="234"/>
      <c r="J277" s="235"/>
      <c r="K277" s="236"/>
      <c r="L277" s="110"/>
    </row>
    <row r="278" spans="1:12" ht="45">
      <c r="A278" s="23" t="s">
        <v>500</v>
      </c>
      <c r="B278" s="24" t="s">
        <v>659</v>
      </c>
      <c r="C278" s="24" t="s">
        <v>447</v>
      </c>
      <c r="D278" s="24" t="s">
        <v>463</v>
      </c>
      <c r="E278" s="24" t="s">
        <v>501</v>
      </c>
      <c r="F278" s="34" t="s">
        <v>455</v>
      </c>
      <c r="G278" s="179">
        <v>545100</v>
      </c>
      <c r="H278" s="179">
        <v>545100</v>
      </c>
      <c r="I278" s="234"/>
      <c r="J278" s="235"/>
      <c r="K278" s="236"/>
      <c r="L278" s="110"/>
    </row>
    <row r="279" spans="1:12" ht="45">
      <c r="A279" s="23" t="s">
        <v>662</v>
      </c>
      <c r="B279" s="24" t="s">
        <v>659</v>
      </c>
      <c r="C279" s="24" t="s">
        <v>447</v>
      </c>
      <c r="D279" s="24" t="s">
        <v>463</v>
      </c>
      <c r="E279" s="24" t="s">
        <v>503</v>
      </c>
      <c r="F279" s="34" t="s">
        <v>455</v>
      </c>
      <c r="G279" s="179">
        <v>300000</v>
      </c>
      <c r="H279" s="179">
        <v>300000</v>
      </c>
      <c r="I279" s="234"/>
      <c r="J279" s="235"/>
      <c r="K279" s="236"/>
      <c r="L279" s="110"/>
    </row>
    <row r="280" spans="1:12" ht="60">
      <c r="A280" s="23" t="s">
        <v>504</v>
      </c>
      <c r="B280" s="24" t="s">
        <v>659</v>
      </c>
      <c r="C280" s="24" t="s">
        <v>447</v>
      </c>
      <c r="D280" s="24" t="s">
        <v>463</v>
      </c>
      <c r="E280" s="24" t="s">
        <v>505</v>
      </c>
      <c r="F280" s="34" t="s">
        <v>455</v>
      </c>
      <c r="G280" s="179">
        <v>2800000</v>
      </c>
      <c r="H280" s="179">
        <v>2800000</v>
      </c>
      <c r="I280" s="234"/>
      <c r="J280" s="235"/>
      <c r="K280" s="236"/>
      <c r="L280" s="110"/>
    </row>
    <row r="281" spans="1:12" ht="30" customHeight="1">
      <c r="A281" s="23" t="s">
        <v>508</v>
      </c>
      <c r="B281" s="24" t="s">
        <v>659</v>
      </c>
      <c r="C281" s="24" t="s">
        <v>447</v>
      </c>
      <c r="D281" s="24" t="s">
        <v>463</v>
      </c>
      <c r="E281" s="24" t="s">
        <v>509</v>
      </c>
      <c r="F281" s="34" t="s">
        <v>455</v>
      </c>
      <c r="G281" s="179">
        <v>6434000</v>
      </c>
      <c r="H281" s="179">
        <v>6434000</v>
      </c>
      <c r="I281" s="234"/>
      <c r="J281" s="235"/>
      <c r="K281" s="236"/>
      <c r="L281" s="110"/>
    </row>
    <row r="282" spans="1:12" ht="15">
      <c r="A282" s="23" t="s">
        <v>510</v>
      </c>
      <c r="B282" s="24" t="s">
        <v>659</v>
      </c>
      <c r="C282" s="24" t="s">
        <v>447</v>
      </c>
      <c r="D282" s="24" t="s">
        <v>463</v>
      </c>
      <c r="E282" s="24" t="s">
        <v>511</v>
      </c>
      <c r="F282" s="34" t="s">
        <v>455</v>
      </c>
      <c r="G282" s="26">
        <v>6321000</v>
      </c>
      <c r="H282" s="26">
        <v>6321000</v>
      </c>
      <c r="I282" s="234"/>
      <c r="J282" s="235"/>
      <c r="K282" s="236"/>
      <c r="L282" s="110"/>
    </row>
    <row r="283" spans="1:12" ht="165">
      <c r="A283" s="23" t="s">
        <v>512</v>
      </c>
      <c r="B283" s="24" t="s">
        <v>659</v>
      </c>
      <c r="C283" s="24" t="s">
        <v>447</v>
      </c>
      <c r="D283" s="24" t="s">
        <v>463</v>
      </c>
      <c r="E283" s="24" t="s">
        <v>513</v>
      </c>
      <c r="F283" s="34" t="s">
        <v>455</v>
      </c>
      <c r="G283" s="179">
        <v>46000</v>
      </c>
      <c r="H283" s="179">
        <v>46000</v>
      </c>
      <c r="I283" s="234"/>
      <c r="J283" s="235"/>
      <c r="K283" s="236"/>
      <c r="L283" s="110"/>
    </row>
    <row r="284" spans="1:12" ht="30">
      <c r="A284" s="23" t="s">
        <v>514</v>
      </c>
      <c r="B284" s="24" t="s">
        <v>659</v>
      </c>
      <c r="C284" s="24" t="s">
        <v>447</v>
      </c>
      <c r="D284" s="24" t="s">
        <v>463</v>
      </c>
      <c r="E284" s="24" t="s">
        <v>515</v>
      </c>
      <c r="F284" s="34" t="s">
        <v>663</v>
      </c>
      <c r="G284" s="26">
        <v>66000</v>
      </c>
      <c r="H284" s="26">
        <v>66000</v>
      </c>
      <c r="I284" s="234"/>
      <c r="J284" s="235"/>
      <c r="K284" s="236"/>
      <c r="L284" s="110"/>
    </row>
    <row r="285" spans="1:12" ht="30">
      <c r="A285" s="23" t="s">
        <v>516</v>
      </c>
      <c r="B285" s="24" t="s">
        <v>659</v>
      </c>
      <c r="C285" s="24" t="s">
        <v>447</v>
      </c>
      <c r="D285" s="24" t="s">
        <v>463</v>
      </c>
      <c r="E285" s="24" t="s">
        <v>517</v>
      </c>
      <c r="F285" s="34" t="s">
        <v>664</v>
      </c>
      <c r="G285" s="26">
        <v>701000</v>
      </c>
      <c r="H285" s="26">
        <v>701000</v>
      </c>
      <c r="I285" s="234"/>
      <c r="J285" s="235"/>
      <c r="K285" s="236"/>
      <c r="L285" s="110"/>
    </row>
    <row r="286" spans="1:12" ht="30">
      <c r="A286" s="23" t="s">
        <v>518</v>
      </c>
      <c r="B286" s="24" t="s">
        <v>659</v>
      </c>
      <c r="C286" s="24" t="s">
        <v>447</v>
      </c>
      <c r="D286" s="24" t="s">
        <v>463</v>
      </c>
      <c r="E286" s="24" t="s">
        <v>519</v>
      </c>
      <c r="F286" s="34" t="s">
        <v>665</v>
      </c>
      <c r="G286" s="26">
        <v>12869000</v>
      </c>
      <c r="H286" s="26">
        <v>12869000</v>
      </c>
      <c r="I286" s="234"/>
      <c r="J286" s="235"/>
      <c r="K286" s="236"/>
      <c r="L286" s="110"/>
    </row>
    <row r="287" spans="1:12" ht="30">
      <c r="A287" s="23" t="s">
        <v>520</v>
      </c>
      <c r="B287" s="24" t="s">
        <v>659</v>
      </c>
      <c r="C287" s="24" t="s">
        <v>447</v>
      </c>
      <c r="D287" s="24" t="s">
        <v>463</v>
      </c>
      <c r="E287" s="24" t="s">
        <v>521</v>
      </c>
      <c r="F287" s="34" t="s">
        <v>666</v>
      </c>
      <c r="G287" s="26">
        <v>15569000</v>
      </c>
      <c r="H287" s="26">
        <v>16600000</v>
      </c>
      <c r="I287" s="234"/>
      <c r="J287" s="235"/>
      <c r="K287" s="236"/>
      <c r="L287" s="110"/>
    </row>
    <row r="288" spans="1:12" ht="15">
      <c r="A288" s="23"/>
      <c r="B288" s="24"/>
      <c r="C288" s="24"/>
      <c r="D288" s="24"/>
      <c r="E288" s="24"/>
      <c r="F288" s="34"/>
      <c r="G288" s="179"/>
      <c r="H288" s="179"/>
      <c r="I288" s="234"/>
      <c r="J288" s="235"/>
      <c r="K288" s="240"/>
      <c r="L288" s="110"/>
    </row>
    <row r="289" spans="1:12" ht="14.25">
      <c r="A289" s="48" t="s">
        <v>539</v>
      </c>
      <c r="B289" s="49" t="s">
        <v>659</v>
      </c>
      <c r="C289" s="49" t="s">
        <v>447</v>
      </c>
      <c r="D289" s="49" t="s">
        <v>540</v>
      </c>
      <c r="E289" s="49"/>
      <c r="F289" s="75"/>
      <c r="G289" s="177">
        <f>SUM(G290+G293)</f>
        <v>9665200</v>
      </c>
      <c r="H289" s="177">
        <f>SUM(H290+H293)</f>
        <v>9667200</v>
      </c>
      <c r="I289" s="234"/>
      <c r="J289" s="235"/>
      <c r="K289" s="236"/>
      <c r="L289" s="110"/>
    </row>
    <row r="290" spans="1:12" ht="60">
      <c r="A290" s="27" t="s">
        <v>186</v>
      </c>
      <c r="B290" s="28" t="s">
        <v>659</v>
      </c>
      <c r="C290" s="28" t="s">
        <v>447</v>
      </c>
      <c r="D290" s="28" t="s">
        <v>540</v>
      </c>
      <c r="E290" s="24" t="s">
        <v>187</v>
      </c>
      <c r="F290" s="33"/>
      <c r="G290" s="180">
        <f>SUM(G291)</f>
        <v>9327000</v>
      </c>
      <c r="H290" s="180">
        <f>SUM(H291)</f>
        <v>9327000</v>
      </c>
      <c r="I290" s="234"/>
      <c r="J290" s="235"/>
      <c r="K290" s="236"/>
      <c r="L290" s="110"/>
    </row>
    <row r="291" spans="1:12" ht="15">
      <c r="A291" s="23" t="s">
        <v>541</v>
      </c>
      <c r="B291" s="24" t="s">
        <v>659</v>
      </c>
      <c r="C291" s="24" t="s">
        <v>447</v>
      </c>
      <c r="D291" s="24" t="s">
        <v>540</v>
      </c>
      <c r="E291" s="24" t="s">
        <v>189</v>
      </c>
      <c r="F291" s="34"/>
      <c r="G291" s="179">
        <f>SUM(G292:G292)</f>
        <v>9327000</v>
      </c>
      <c r="H291" s="179">
        <f>SUM(H292:H292)</f>
        <v>9327000</v>
      </c>
      <c r="I291" s="234"/>
      <c r="J291" s="235"/>
      <c r="K291" s="236"/>
      <c r="L291" s="110"/>
    </row>
    <row r="292" spans="1:12" ht="15">
      <c r="A292" s="23" t="s">
        <v>190</v>
      </c>
      <c r="B292" s="24" t="s">
        <v>659</v>
      </c>
      <c r="C292" s="24" t="s">
        <v>447</v>
      </c>
      <c r="D292" s="24" t="s">
        <v>540</v>
      </c>
      <c r="E292" s="24" t="s">
        <v>189</v>
      </c>
      <c r="F292" s="34" t="s">
        <v>227</v>
      </c>
      <c r="G292" s="179">
        <v>9327000</v>
      </c>
      <c r="H292" s="179">
        <v>9327000</v>
      </c>
      <c r="I292" s="234"/>
      <c r="J292" s="235"/>
      <c r="K292" s="236"/>
      <c r="L292" s="110"/>
    </row>
    <row r="293" spans="1:12" ht="30">
      <c r="A293" s="18" t="s">
        <v>542</v>
      </c>
      <c r="B293" s="24" t="s">
        <v>659</v>
      </c>
      <c r="C293" s="19" t="s">
        <v>447</v>
      </c>
      <c r="D293" s="19" t="s">
        <v>540</v>
      </c>
      <c r="E293" s="49" t="s">
        <v>543</v>
      </c>
      <c r="F293" s="29"/>
      <c r="G293" s="21">
        <f>SUM(G294)</f>
        <v>338200</v>
      </c>
      <c r="H293" s="21">
        <f>SUM(H294)</f>
        <v>340200</v>
      </c>
      <c r="I293" s="234"/>
      <c r="J293" s="235"/>
      <c r="K293" s="236"/>
      <c r="L293" s="110"/>
    </row>
    <row r="294" spans="1:12" ht="15">
      <c r="A294" s="27" t="s">
        <v>544</v>
      </c>
      <c r="B294" s="24" t="s">
        <v>659</v>
      </c>
      <c r="C294" s="24" t="s">
        <v>447</v>
      </c>
      <c r="D294" s="24" t="s">
        <v>540</v>
      </c>
      <c r="E294" s="24" t="s">
        <v>545</v>
      </c>
      <c r="F294" s="25"/>
      <c r="G294" s="26">
        <f>SUM(G295:G297)</f>
        <v>338200</v>
      </c>
      <c r="H294" s="26">
        <f>SUM(H295:H297)</f>
        <v>340200</v>
      </c>
      <c r="I294" s="234"/>
      <c r="J294" s="235"/>
      <c r="K294" s="236"/>
      <c r="L294" s="110"/>
    </row>
    <row r="295" spans="1:12" ht="45">
      <c r="A295" s="105" t="s">
        <v>548</v>
      </c>
      <c r="B295" s="24" t="s">
        <v>659</v>
      </c>
      <c r="C295" s="24" t="s">
        <v>447</v>
      </c>
      <c r="D295" s="24" t="s">
        <v>540</v>
      </c>
      <c r="E295" s="24" t="s">
        <v>549</v>
      </c>
      <c r="F295" s="25">
        <v>500</v>
      </c>
      <c r="G295" s="26">
        <v>133200</v>
      </c>
      <c r="H295" s="26">
        <v>133200</v>
      </c>
      <c r="I295" s="110"/>
      <c r="J295" s="110"/>
      <c r="K295" s="110"/>
      <c r="L295" s="110"/>
    </row>
    <row r="296" spans="1:12" ht="30">
      <c r="A296" s="105" t="s">
        <v>608</v>
      </c>
      <c r="B296" s="24" t="s">
        <v>659</v>
      </c>
      <c r="C296" s="24" t="s">
        <v>447</v>
      </c>
      <c r="D296" s="24" t="s">
        <v>540</v>
      </c>
      <c r="E296" s="24" t="s">
        <v>551</v>
      </c>
      <c r="F296" s="25">
        <v>500</v>
      </c>
      <c r="G296" s="26">
        <v>181000</v>
      </c>
      <c r="H296" s="26">
        <v>181000</v>
      </c>
      <c r="I296" s="110"/>
      <c r="J296" s="110"/>
      <c r="K296" s="110"/>
      <c r="L296" s="110"/>
    </row>
    <row r="297" spans="1:12" ht="15">
      <c r="A297" s="27" t="s">
        <v>557</v>
      </c>
      <c r="B297" s="24" t="s">
        <v>659</v>
      </c>
      <c r="C297" s="24" t="s">
        <v>447</v>
      </c>
      <c r="D297" s="24" t="s">
        <v>540</v>
      </c>
      <c r="E297" s="24" t="s">
        <v>257</v>
      </c>
      <c r="F297" s="34"/>
      <c r="G297" s="26">
        <f>SUM(G298)</f>
        <v>24000</v>
      </c>
      <c r="H297" s="26">
        <f>SUM(H298)</f>
        <v>26000</v>
      </c>
      <c r="I297" s="110"/>
      <c r="J297" s="110"/>
      <c r="K297" s="110"/>
      <c r="L297" s="110"/>
    </row>
    <row r="298" spans="1:12" ht="45">
      <c r="A298" s="23" t="s">
        <v>668</v>
      </c>
      <c r="B298" s="24" t="s">
        <v>659</v>
      </c>
      <c r="C298" s="24" t="s">
        <v>447</v>
      </c>
      <c r="D298" s="24" t="s">
        <v>540</v>
      </c>
      <c r="E298" s="24" t="s">
        <v>259</v>
      </c>
      <c r="F298" s="25">
        <v>500</v>
      </c>
      <c r="G298" s="26">
        <v>24000</v>
      </c>
      <c r="H298" s="26">
        <v>26000</v>
      </c>
      <c r="I298" s="110"/>
      <c r="J298" s="110"/>
      <c r="K298" s="110"/>
      <c r="L298" s="110"/>
    </row>
    <row r="299" spans="1:8" s="17" customFormat="1" ht="31.5">
      <c r="A299" s="172" t="s">
        <v>669</v>
      </c>
      <c r="B299" s="173" t="s">
        <v>670</v>
      </c>
      <c r="C299" s="173"/>
      <c r="D299" s="173"/>
      <c r="E299" s="45"/>
      <c r="F299" s="183"/>
      <c r="G299" s="176">
        <f>SUM(G303+G300)</f>
        <v>41642626</v>
      </c>
      <c r="H299" s="176">
        <f>SUM(H303+H300)</f>
        <v>44810472</v>
      </c>
    </row>
    <row r="300" spans="1:8" ht="15">
      <c r="A300" s="48" t="s">
        <v>366</v>
      </c>
      <c r="B300" s="24" t="s">
        <v>670</v>
      </c>
      <c r="C300" s="49" t="s">
        <v>321</v>
      </c>
      <c r="D300" s="49" t="s">
        <v>367</v>
      </c>
      <c r="E300" s="49"/>
      <c r="F300" s="75"/>
      <c r="G300" s="47">
        <f>SUM(G301)</f>
        <v>270000</v>
      </c>
      <c r="H300" s="47">
        <f>SUM(H301)</f>
        <v>300000</v>
      </c>
    </row>
    <row r="301" spans="1:8" ht="15">
      <c r="A301" s="43" t="s">
        <v>256</v>
      </c>
      <c r="B301" s="24" t="s">
        <v>670</v>
      </c>
      <c r="C301" s="24" t="s">
        <v>321</v>
      </c>
      <c r="D301" s="24" t="s">
        <v>367</v>
      </c>
      <c r="E301" s="24" t="s">
        <v>257</v>
      </c>
      <c r="F301" s="25"/>
      <c r="G301" s="26">
        <f>SUM(G302)</f>
        <v>270000</v>
      </c>
      <c r="H301" s="26">
        <f>SUM(H302)</f>
        <v>300000</v>
      </c>
    </row>
    <row r="302" spans="1:8" ht="45">
      <c r="A302" s="23" t="s">
        <v>258</v>
      </c>
      <c r="B302" s="24" t="s">
        <v>670</v>
      </c>
      <c r="C302" s="24" t="s">
        <v>321</v>
      </c>
      <c r="D302" s="24" t="s">
        <v>367</v>
      </c>
      <c r="E302" s="24" t="s">
        <v>259</v>
      </c>
      <c r="F302" s="25">
        <v>500</v>
      </c>
      <c r="G302" s="26">
        <v>270000</v>
      </c>
      <c r="H302" s="26">
        <v>300000</v>
      </c>
    </row>
    <row r="303" spans="1:8" ht="15">
      <c r="A303" s="48" t="s">
        <v>404</v>
      </c>
      <c r="B303" s="24" t="s">
        <v>670</v>
      </c>
      <c r="C303" s="49" t="s">
        <v>405</v>
      </c>
      <c r="D303" s="49"/>
      <c r="E303" s="49"/>
      <c r="F303" s="75"/>
      <c r="G303" s="47">
        <f>SUM(G304+G326+G310+G329+G332)</f>
        <v>41372626</v>
      </c>
      <c r="H303" s="47">
        <f>SUM(H304+H326+H310+H329+H332)</f>
        <v>44510472</v>
      </c>
    </row>
    <row r="304" spans="1:8" ht="15">
      <c r="A304" s="18" t="s">
        <v>406</v>
      </c>
      <c r="B304" s="24" t="s">
        <v>670</v>
      </c>
      <c r="C304" s="19" t="s">
        <v>405</v>
      </c>
      <c r="D304" s="19" t="s">
        <v>407</v>
      </c>
      <c r="E304" s="49"/>
      <c r="F304" s="32"/>
      <c r="G304" s="21">
        <f>SUM(G305+G308)</f>
        <v>10175334</v>
      </c>
      <c r="H304" s="21">
        <f>SUM(H305+H308)</f>
        <v>10836069</v>
      </c>
    </row>
    <row r="305" spans="1:8" ht="15">
      <c r="A305" s="27" t="s">
        <v>408</v>
      </c>
      <c r="B305" s="24" t="s">
        <v>670</v>
      </c>
      <c r="C305" s="28" t="s">
        <v>405</v>
      </c>
      <c r="D305" s="28" t="s">
        <v>407</v>
      </c>
      <c r="E305" s="24" t="s">
        <v>409</v>
      </c>
      <c r="F305" s="33"/>
      <c r="G305" s="30">
        <f>SUM(G306:G307)</f>
        <v>9959334</v>
      </c>
      <c r="H305" s="30">
        <f>SUM(H306:H307)</f>
        <v>10836069</v>
      </c>
    </row>
    <row r="306" spans="1:8" ht="30">
      <c r="A306" s="23" t="s">
        <v>410</v>
      </c>
      <c r="B306" s="24" t="s">
        <v>670</v>
      </c>
      <c r="C306" s="24" t="s">
        <v>405</v>
      </c>
      <c r="D306" s="24" t="s">
        <v>407</v>
      </c>
      <c r="E306" s="24" t="s">
        <v>411</v>
      </c>
      <c r="F306" s="34" t="s">
        <v>334</v>
      </c>
      <c r="G306" s="26">
        <v>2643900</v>
      </c>
      <c r="H306" s="26">
        <v>3024600</v>
      </c>
    </row>
    <row r="307" spans="1:8" ht="15">
      <c r="A307" s="23" t="s">
        <v>678</v>
      </c>
      <c r="B307" s="24" t="s">
        <v>670</v>
      </c>
      <c r="C307" s="24" t="s">
        <v>405</v>
      </c>
      <c r="D307" s="24" t="s">
        <v>407</v>
      </c>
      <c r="E307" s="24" t="s">
        <v>411</v>
      </c>
      <c r="F307" s="34" t="s">
        <v>334</v>
      </c>
      <c r="G307" s="26">
        <v>7315434</v>
      </c>
      <c r="H307" s="26">
        <v>7811469</v>
      </c>
    </row>
    <row r="308" spans="1:8" ht="15">
      <c r="A308" s="141" t="s">
        <v>256</v>
      </c>
      <c r="B308" s="24" t="s">
        <v>670</v>
      </c>
      <c r="C308" s="24" t="s">
        <v>405</v>
      </c>
      <c r="D308" s="24" t="s">
        <v>407</v>
      </c>
      <c r="E308" s="24" t="s">
        <v>257</v>
      </c>
      <c r="F308" s="25"/>
      <c r="G308" s="26">
        <f>SUM(G309:G309)</f>
        <v>216000</v>
      </c>
      <c r="H308" s="26">
        <f>SUM(H309:H309)</f>
        <v>0</v>
      </c>
    </row>
    <row r="309" spans="1:8" ht="30">
      <c r="A309" s="23" t="s">
        <v>432</v>
      </c>
      <c r="B309" s="24" t="s">
        <v>670</v>
      </c>
      <c r="C309" s="24" t="s">
        <v>405</v>
      </c>
      <c r="D309" s="24" t="s">
        <v>407</v>
      </c>
      <c r="E309" s="24" t="s">
        <v>433</v>
      </c>
      <c r="F309" s="25">
        <v>500</v>
      </c>
      <c r="G309" s="26">
        <v>216000</v>
      </c>
      <c r="H309" s="26">
        <v>0</v>
      </c>
    </row>
    <row r="310" spans="1:8" ht="15">
      <c r="A310" s="18" t="s">
        <v>416</v>
      </c>
      <c r="B310" s="24" t="s">
        <v>670</v>
      </c>
      <c r="C310" s="19" t="s">
        <v>405</v>
      </c>
      <c r="D310" s="19" t="s">
        <v>417</v>
      </c>
      <c r="E310" s="49"/>
      <c r="F310" s="20"/>
      <c r="G310" s="21">
        <f>SUM(G311+G316+G322)</f>
        <v>21933500</v>
      </c>
      <c r="H310" s="21">
        <f>SUM(H311+H316+H322)</f>
        <v>23930600</v>
      </c>
    </row>
    <row r="311" spans="1:8" ht="15">
      <c r="A311" s="27" t="s">
        <v>408</v>
      </c>
      <c r="B311" s="24" t="s">
        <v>670</v>
      </c>
      <c r="C311" s="28" t="s">
        <v>405</v>
      </c>
      <c r="D311" s="28" t="s">
        <v>417</v>
      </c>
      <c r="E311" s="24" t="s">
        <v>411</v>
      </c>
      <c r="F311" s="33"/>
      <c r="G311" s="30">
        <f>SUM(G312)</f>
        <v>15569000</v>
      </c>
      <c r="H311" s="30">
        <f>SUM(H312)</f>
        <v>16814600</v>
      </c>
    </row>
    <row r="312" spans="1:8" ht="15">
      <c r="A312" s="23" t="s">
        <v>379</v>
      </c>
      <c r="B312" s="24" t="s">
        <v>670</v>
      </c>
      <c r="C312" s="24" t="s">
        <v>405</v>
      </c>
      <c r="D312" s="24" t="s">
        <v>417</v>
      </c>
      <c r="E312" s="24" t="s">
        <v>411</v>
      </c>
      <c r="F312" s="34"/>
      <c r="G312" s="26">
        <f>SUM(G313)</f>
        <v>15569000</v>
      </c>
      <c r="H312" s="26">
        <f>SUM(H313)</f>
        <v>16814600</v>
      </c>
    </row>
    <row r="313" spans="1:8" ht="15">
      <c r="A313" s="23" t="s">
        <v>349</v>
      </c>
      <c r="B313" s="24" t="s">
        <v>670</v>
      </c>
      <c r="C313" s="24" t="s">
        <v>405</v>
      </c>
      <c r="D313" s="24" t="s">
        <v>417</v>
      </c>
      <c r="E313" s="24" t="s">
        <v>411</v>
      </c>
      <c r="F313" s="34" t="s">
        <v>334</v>
      </c>
      <c r="G313" s="26">
        <f>SUM(G314:G315)</f>
        <v>15569000</v>
      </c>
      <c r="H313" s="26">
        <f>SUM(H314:H315)</f>
        <v>16814600</v>
      </c>
    </row>
    <row r="314" spans="1:8" ht="30">
      <c r="A314" s="23" t="s">
        <v>418</v>
      </c>
      <c r="B314" s="24" t="s">
        <v>670</v>
      </c>
      <c r="C314" s="24" t="s">
        <v>405</v>
      </c>
      <c r="D314" s="24" t="s">
        <v>417</v>
      </c>
      <c r="E314" s="24" t="s">
        <v>411</v>
      </c>
      <c r="F314" s="34" t="s">
        <v>334</v>
      </c>
      <c r="G314" s="26">
        <v>9900300</v>
      </c>
      <c r="H314" s="26">
        <v>10692400</v>
      </c>
    </row>
    <row r="315" spans="1:8" ht="30">
      <c r="A315" s="23" t="s">
        <v>418</v>
      </c>
      <c r="B315" s="24" t="s">
        <v>670</v>
      </c>
      <c r="C315" s="24" t="s">
        <v>405</v>
      </c>
      <c r="D315" s="24" t="s">
        <v>417</v>
      </c>
      <c r="E315" s="24" t="s">
        <v>411</v>
      </c>
      <c r="F315" s="34" t="s">
        <v>334</v>
      </c>
      <c r="G315" s="26">
        <v>5668700</v>
      </c>
      <c r="H315" s="26">
        <v>6122200</v>
      </c>
    </row>
    <row r="316" spans="1:8" ht="60">
      <c r="A316" s="83" t="s">
        <v>431</v>
      </c>
      <c r="B316" s="24" t="s">
        <v>670</v>
      </c>
      <c r="C316" s="77">
        <v>900</v>
      </c>
      <c r="D316" s="77">
        <v>902</v>
      </c>
      <c r="E316" s="84">
        <v>5226400</v>
      </c>
      <c r="F316" s="79">
        <v>500</v>
      </c>
      <c r="G316" s="80">
        <v>4524000</v>
      </c>
      <c r="H316" s="80">
        <f>SUM(H317:H321)</f>
        <v>6568000</v>
      </c>
    </row>
    <row r="317" spans="1:8" ht="15">
      <c r="A317" s="85" t="s">
        <v>421</v>
      </c>
      <c r="B317" s="24" t="s">
        <v>670</v>
      </c>
      <c r="C317" s="77">
        <v>900</v>
      </c>
      <c r="D317" s="77">
        <v>902</v>
      </c>
      <c r="E317" s="86" t="s">
        <v>422</v>
      </c>
      <c r="F317" s="79">
        <v>500</v>
      </c>
      <c r="G317" s="80">
        <v>186000</v>
      </c>
      <c r="H317" s="80">
        <v>196000</v>
      </c>
    </row>
    <row r="318" spans="1:8" ht="15">
      <c r="A318" s="88" t="s">
        <v>423</v>
      </c>
      <c r="B318" s="24" t="s">
        <v>670</v>
      </c>
      <c r="C318" s="77">
        <v>900</v>
      </c>
      <c r="D318" s="77">
        <v>902</v>
      </c>
      <c r="E318" s="78" t="s">
        <v>424</v>
      </c>
      <c r="F318" s="79">
        <v>500</v>
      </c>
      <c r="G318" s="80">
        <v>110000</v>
      </c>
      <c r="H318" s="80">
        <v>120000</v>
      </c>
    </row>
    <row r="319" spans="1:8" ht="30">
      <c r="A319" s="88" t="s">
        <v>425</v>
      </c>
      <c r="B319" s="24" t="s">
        <v>670</v>
      </c>
      <c r="C319" s="77">
        <v>900</v>
      </c>
      <c r="D319" s="77">
        <v>902</v>
      </c>
      <c r="E319" s="78" t="s">
        <v>426</v>
      </c>
      <c r="F319" s="79">
        <v>500</v>
      </c>
      <c r="G319" s="80">
        <v>4000000</v>
      </c>
      <c r="H319" s="80">
        <v>6000000</v>
      </c>
    </row>
    <row r="320" spans="1:8" ht="15">
      <c r="A320" s="88" t="s">
        <v>427</v>
      </c>
      <c r="B320" s="24" t="s">
        <v>670</v>
      </c>
      <c r="C320" s="77">
        <v>900</v>
      </c>
      <c r="D320" s="77">
        <v>902</v>
      </c>
      <c r="E320" s="78" t="s">
        <v>428</v>
      </c>
      <c r="F320" s="79">
        <v>500</v>
      </c>
      <c r="G320" s="80">
        <v>95000</v>
      </c>
      <c r="H320" s="80">
        <v>110000</v>
      </c>
    </row>
    <row r="321" spans="1:8" ht="15">
      <c r="A321" s="88" t="s">
        <v>429</v>
      </c>
      <c r="B321" s="24" t="s">
        <v>670</v>
      </c>
      <c r="C321" s="77">
        <v>900</v>
      </c>
      <c r="D321" s="77">
        <v>902</v>
      </c>
      <c r="E321" s="78" t="s">
        <v>430</v>
      </c>
      <c r="F321" s="79">
        <v>500</v>
      </c>
      <c r="G321" s="80">
        <v>133000</v>
      </c>
      <c r="H321" s="80">
        <v>142000</v>
      </c>
    </row>
    <row r="322" spans="1:8" ht="15">
      <c r="A322" s="142" t="s">
        <v>256</v>
      </c>
      <c r="B322" s="24" t="s">
        <v>670</v>
      </c>
      <c r="C322" s="28" t="s">
        <v>405</v>
      </c>
      <c r="D322" s="28" t="s">
        <v>417</v>
      </c>
      <c r="E322" s="24" t="s">
        <v>257</v>
      </c>
      <c r="F322" s="29"/>
      <c r="G322" s="30">
        <f>SUM(G323:G325)</f>
        <v>1840500</v>
      </c>
      <c r="H322" s="30">
        <f>SUM(H323:H325)</f>
        <v>548000</v>
      </c>
    </row>
    <row r="323" spans="1:8" ht="30">
      <c r="A323" s="23" t="s">
        <v>432</v>
      </c>
      <c r="B323" s="24" t="s">
        <v>670</v>
      </c>
      <c r="C323" s="24" t="s">
        <v>405</v>
      </c>
      <c r="D323" s="24" t="s">
        <v>417</v>
      </c>
      <c r="E323" s="24" t="s">
        <v>433</v>
      </c>
      <c r="F323" s="25">
        <v>500</v>
      </c>
      <c r="G323" s="26">
        <v>1303500</v>
      </c>
      <c r="H323" s="26">
        <v>0</v>
      </c>
    </row>
    <row r="324" spans="1:8" ht="30">
      <c r="A324" s="23" t="s">
        <v>434</v>
      </c>
      <c r="B324" s="24" t="s">
        <v>670</v>
      </c>
      <c r="C324" s="24" t="s">
        <v>405</v>
      </c>
      <c r="D324" s="24" t="s">
        <v>417</v>
      </c>
      <c r="E324" s="24" t="s">
        <v>435</v>
      </c>
      <c r="F324" s="25">
        <v>500</v>
      </c>
      <c r="G324" s="26">
        <v>300000</v>
      </c>
      <c r="H324" s="26">
        <v>320000</v>
      </c>
    </row>
    <row r="325" spans="1:8" ht="30">
      <c r="A325" s="23" t="s">
        <v>436</v>
      </c>
      <c r="B325" s="24" t="s">
        <v>670</v>
      </c>
      <c r="C325" s="24" t="s">
        <v>405</v>
      </c>
      <c r="D325" s="24" t="s">
        <v>417</v>
      </c>
      <c r="E325" s="24" t="s">
        <v>437</v>
      </c>
      <c r="F325" s="25">
        <v>500</v>
      </c>
      <c r="G325" s="26">
        <v>237000</v>
      </c>
      <c r="H325" s="26">
        <v>228000</v>
      </c>
    </row>
    <row r="326" spans="1:8" ht="30">
      <c r="A326" s="18" t="s">
        <v>439</v>
      </c>
      <c r="B326" s="24" t="s">
        <v>670</v>
      </c>
      <c r="C326" s="19" t="s">
        <v>405</v>
      </c>
      <c r="D326" s="19" t="s">
        <v>440</v>
      </c>
      <c r="E326" s="49"/>
      <c r="F326" s="32"/>
      <c r="G326" s="21">
        <f>SUM(G327)</f>
        <v>16800</v>
      </c>
      <c r="H326" s="21">
        <f>SUM(H327)</f>
        <v>18100</v>
      </c>
    </row>
    <row r="327" spans="1:8" ht="15">
      <c r="A327" s="27" t="s">
        <v>408</v>
      </c>
      <c r="B327" s="24" t="s">
        <v>670</v>
      </c>
      <c r="C327" s="24" t="s">
        <v>405</v>
      </c>
      <c r="D327" s="24" t="s">
        <v>440</v>
      </c>
      <c r="E327" s="24" t="s">
        <v>411</v>
      </c>
      <c r="F327" s="34"/>
      <c r="G327" s="26">
        <f>SUM(G328)</f>
        <v>16800</v>
      </c>
      <c r="H327" s="26">
        <f>SUM(H328)</f>
        <v>18100</v>
      </c>
    </row>
    <row r="328" spans="1:8" ht="15">
      <c r="A328" s="23" t="s">
        <v>349</v>
      </c>
      <c r="B328" s="24" t="s">
        <v>670</v>
      </c>
      <c r="C328" s="24" t="s">
        <v>405</v>
      </c>
      <c r="D328" s="24" t="s">
        <v>440</v>
      </c>
      <c r="E328" s="24" t="s">
        <v>411</v>
      </c>
      <c r="F328" s="34" t="s">
        <v>334</v>
      </c>
      <c r="G328" s="26">
        <v>16800</v>
      </c>
      <c r="H328" s="26">
        <v>18100</v>
      </c>
    </row>
    <row r="329" spans="1:8" ht="15">
      <c r="A329" s="18" t="s">
        <v>441</v>
      </c>
      <c r="B329" s="24" t="s">
        <v>670</v>
      </c>
      <c r="C329" s="19" t="s">
        <v>405</v>
      </c>
      <c r="D329" s="19" t="s">
        <v>442</v>
      </c>
      <c r="E329" s="49"/>
      <c r="F329" s="32"/>
      <c r="G329" s="21">
        <f>SUM(G331)</f>
        <v>810000</v>
      </c>
      <c r="H329" s="21">
        <f>SUM(H331)</f>
        <v>870000</v>
      </c>
    </row>
    <row r="330" spans="1:8" ht="15">
      <c r="A330" s="23" t="s">
        <v>379</v>
      </c>
      <c r="B330" s="24" t="s">
        <v>670</v>
      </c>
      <c r="C330" s="24" t="s">
        <v>405</v>
      </c>
      <c r="D330" s="24" t="s">
        <v>442</v>
      </c>
      <c r="E330" s="24" t="s">
        <v>411</v>
      </c>
      <c r="F330" s="34"/>
      <c r="G330" s="21">
        <f>SUM(G331)</f>
        <v>810000</v>
      </c>
      <c r="H330" s="21">
        <f>SUM(H331)</f>
        <v>870000</v>
      </c>
    </row>
    <row r="331" spans="1:8" ht="45">
      <c r="A331" s="23" t="s">
        <v>443</v>
      </c>
      <c r="B331" s="24" t="s">
        <v>670</v>
      </c>
      <c r="C331" s="24" t="s">
        <v>405</v>
      </c>
      <c r="D331" s="24" t="s">
        <v>442</v>
      </c>
      <c r="E331" s="24" t="s">
        <v>411</v>
      </c>
      <c r="F331" s="34" t="s">
        <v>334</v>
      </c>
      <c r="G331" s="26">
        <v>810000</v>
      </c>
      <c r="H331" s="26">
        <v>870000</v>
      </c>
    </row>
    <row r="332" spans="1:8" ht="15">
      <c r="A332" s="90" t="s">
        <v>444</v>
      </c>
      <c r="B332" s="24" t="s">
        <v>670</v>
      </c>
      <c r="C332" s="91">
        <v>900</v>
      </c>
      <c r="D332" s="91">
        <v>909</v>
      </c>
      <c r="E332" s="92"/>
      <c r="F332" s="93"/>
      <c r="G332" s="94">
        <f>SUM(G333)</f>
        <v>8436992</v>
      </c>
      <c r="H332" s="94">
        <f>SUM(H333)</f>
        <v>8855703</v>
      </c>
    </row>
    <row r="333" spans="1:8" ht="15">
      <c r="A333" s="23" t="s">
        <v>379</v>
      </c>
      <c r="B333" s="24" t="s">
        <v>670</v>
      </c>
      <c r="C333" s="24" t="s">
        <v>405</v>
      </c>
      <c r="D333" s="24" t="s">
        <v>445</v>
      </c>
      <c r="E333" s="24" t="s">
        <v>411</v>
      </c>
      <c r="F333" s="34"/>
      <c r="G333" s="26">
        <f>SUM(G334)</f>
        <v>8436992</v>
      </c>
      <c r="H333" s="26">
        <f>SUM(H334)</f>
        <v>8855703</v>
      </c>
    </row>
    <row r="334" spans="1:8" ht="15">
      <c r="A334" s="23" t="s">
        <v>349</v>
      </c>
      <c r="B334" s="24" t="s">
        <v>670</v>
      </c>
      <c r="C334" s="24" t="s">
        <v>405</v>
      </c>
      <c r="D334" s="24" t="s">
        <v>445</v>
      </c>
      <c r="E334" s="24" t="s">
        <v>411</v>
      </c>
      <c r="F334" s="34" t="s">
        <v>334</v>
      </c>
      <c r="G334" s="26">
        <f>SUM(G335:G336)</f>
        <v>8436992</v>
      </c>
      <c r="H334" s="26">
        <f>SUM(H335:H336)</f>
        <v>8855703</v>
      </c>
    </row>
    <row r="335" spans="1:8" ht="15">
      <c r="A335" s="23" t="s">
        <v>349</v>
      </c>
      <c r="B335" s="24" t="s">
        <v>670</v>
      </c>
      <c r="C335" s="24" t="s">
        <v>405</v>
      </c>
      <c r="D335" s="24" t="s">
        <v>445</v>
      </c>
      <c r="E335" s="24" t="s">
        <v>411</v>
      </c>
      <c r="F335" s="34" t="s">
        <v>334</v>
      </c>
      <c r="G335" s="26">
        <v>6321992</v>
      </c>
      <c r="H335" s="26">
        <v>6740703</v>
      </c>
    </row>
    <row r="336" spans="1:8" ht="15">
      <c r="A336" s="23" t="s">
        <v>349</v>
      </c>
      <c r="B336" s="24" t="s">
        <v>670</v>
      </c>
      <c r="C336" s="24" t="s">
        <v>405</v>
      </c>
      <c r="D336" s="24" t="s">
        <v>445</v>
      </c>
      <c r="E336" s="24" t="s">
        <v>411</v>
      </c>
      <c r="F336" s="34" t="s">
        <v>334</v>
      </c>
      <c r="G336" s="80">
        <v>2115000</v>
      </c>
      <c r="H336" s="80">
        <v>2115000</v>
      </c>
    </row>
    <row r="337" spans="1:8" ht="15">
      <c r="A337" s="38"/>
      <c r="B337" s="39"/>
      <c r="C337" s="39"/>
      <c r="D337" s="39"/>
      <c r="E337" s="39"/>
      <c r="F337" s="40"/>
      <c r="G337" s="164"/>
      <c r="H337" s="42"/>
    </row>
    <row r="338" spans="1:8" ht="15">
      <c r="A338" s="38"/>
      <c r="B338" s="39"/>
      <c r="C338" s="39"/>
      <c r="D338" s="39"/>
      <c r="E338" s="39"/>
      <c r="F338" s="40"/>
      <c r="G338" s="164"/>
      <c r="H338" s="164"/>
    </row>
    <row r="339" spans="1:8" ht="15">
      <c r="A339" s="38"/>
      <c r="B339" s="39"/>
      <c r="C339" s="39"/>
      <c r="D339" s="39"/>
      <c r="E339" s="39"/>
      <c r="F339" s="40"/>
      <c r="G339" s="164"/>
      <c r="H339" s="164"/>
    </row>
    <row r="340" spans="1:8" ht="15">
      <c r="A340" s="38"/>
      <c r="B340" s="39"/>
      <c r="C340" s="39"/>
      <c r="D340" s="39"/>
      <c r="E340" s="39"/>
      <c r="F340" s="40"/>
      <c r="G340" s="164"/>
      <c r="H340" s="164"/>
    </row>
    <row r="341" spans="1:8" ht="15">
      <c r="A341" s="38"/>
      <c r="B341" s="39"/>
      <c r="C341" s="39"/>
      <c r="D341" s="39"/>
      <c r="E341" s="39"/>
      <c r="F341" s="40"/>
      <c r="G341" s="164"/>
      <c r="H341" s="164"/>
    </row>
    <row r="342" spans="1:8" ht="15">
      <c r="A342" s="38"/>
      <c r="B342" s="39"/>
      <c r="C342" s="39"/>
      <c r="D342" s="39"/>
      <c r="E342" s="39"/>
      <c r="F342" s="40"/>
      <c r="G342" s="164"/>
      <c r="H342" s="164"/>
    </row>
    <row r="343" spans="1:8" ht="15">
      <c r="A343" s="38"/>
      <c r="B343" s="39"/>
      <c r="C343" s="39"/>
      <c r="D343" s="39"/>
      <c r="E343" s="39"/>
      <c r="F343" s="40"/>
      <c r="G343" s="164"/>
      <c r="H343" s="42"/>
    </row>
    <row r="344" spans="1:8" ht="15">
      <c r="A344" s="38"/>
      <c r="B344" s="39"/>
      <c r="C344" s="39"/>
      <c r="D344" s="39"/>
      <c r="E344" s="39"/>
      <c r="F344" s="40"/>
      <c r="G344" s="164"/>
      <c r="H344" s="164"/>
    </row>
    <row r="345" spans="1:8" ht="15">
      <c r="A345" s="38"/>
      <c r="B345" s="39"/>
      <c r="C345" s="39"/>
      <c r="D345" s="39"/>
      <c r="E345" s="39"/>
      <c r="F345" s="40"/>
      <c r="G345" s="164"/>
      <c r="H345" s="164"/>
    </row>
    <row r="346" spans="1:8" ht="15">
      <c r="A346" s="38"/>
      <c r="B346" s="39"/>
      <c r="C346" s="39"/>
      <c r="D346" s="39"/>
      <c r="E346" s="39"/>
      <c r="F346" s="40"/>
      <c r="G346" s="164"/>
      <c r="H346" s="42"/>
    </row>
    <row r="347" spans="1:8" ht="15">
      <c r="A347" s="38"/>
      <c r="B347" s="39"/>
      <c r="C347" s="39"/>
      <c r="D347" s="39"/>
      <c r="E347" s="39"/>
      <c r="F347" s="40"/>
      <c r="G347" s="164"/>
      <c r="H347" s="164"/>
    </row>
    <row r="348" spans="1:8" ht="15">
      <c r="A348" s="38"/>
      <c r="B348" s="39"/>
      <c r="C348" s="39"/>
      <c r="E348" s="39"/>
      <c r="F348" s="40"/>
      <c r="G348" s="164"/>
      <c r="H348" s="42"/>
    </row>
    <row r="349" spans="1:8" ht="15">
      <c r="A349" s="38"/>
      <c r="B349" s="39"/>
      <c r="C349" s="39"/>
      <c r="D349" s="39"/>
      <c r="E349" s="39"/>
      <c r="F349" s="40"/>
      <c r="G349" s="164"/>
      <c r="H349" s="164"/>
    </row>
    <row r="350" spans="1:8" ht="15">
      <c r="A350" s="38"/>
      <c r="B350" s="39"/>
      <c r="C350" s="39"/>
      <c r="D350" s="39"/>
      <c r="E350" s="39"/>
      <c r="F350" s="40"/>
      <c r="G350" s="164"/>
      <c r="H350" s="42"/>
    </row>
    <row r="351" spans="1:8" ht="15">
      <c r="A351" s="38"/>
      <c r="B351" s="39"/>
      <c r="C351" s="39"/>
      <c r="D351" s="39"/>
      <c r="E351" s="39"/>
      <c r="F351" s="40"/>
      <c r="G351" s="164"/>
      <c r="H351" s="164"/>
    </row>
    <row r="352" spans="1:8" ht="15">
      <c r="A352" s="38"/>
      <c r="B352" s="39"/>
      <c r="C352" s="39"/>
      <c r="D352" s="39"/>
      <c r="E352" s="39"/>
      <c r="F352" s="40"/>
      <c r="G352" s="164"/>
      <c r="H352" s="164"/>
    </row>
    <row r="353" spans="1:8" ht="15">
      <c r="A353" s="38"/>
      <c r="B353" s="39"/>
      <c r="C353" s="39"/>
      <c r="D353" s="39"/>
      <c r="E353" s="39"/>
      <c r="F353" s="40"/>
      <c r="G353" s="164"/>
      <c r="H353" s="164"/>
    </row>
    <row r="354" spans="1:8" ht="15">
      <c r="A354" s="38"/>
      <c r="B354" s="39"/>
      <c r="C354" s="39"/>
      <c r="D354" s="39"/>
      <c r="E354" s="39"/>
      <c r="F354" s="40"/>
      <c r="G354" s="164"/>
      <c r="H354" s="164"/>
    </row>
    <row r="355" spans="1:8" ht="15">
      <c r="A355" s="38"/>
      <c r="B355" s="39"/>
      <c r="C355" s="39"/>
      <c r="D355" s="39"/>
      <c r="E355" s="39"/>
      <c r="F355" s="40"/>
      <c r="G355" s="164"/>
      <c r="H355" s="42"/>
    </row>
    <row r="356" spans="1:8" ht="15">
      <c r="A356" s="38"/>
      <c r="B356" s="39"/>
      <c r="C356" s="39"/>
      <c r="D356" s="39"/>
      <c r="E356" s="39"/>
      <c r="F356" s="40"/>
      <c r="G356" s="164"/>
      <c r="H356" s="164"/>
    </row>
    <row r="357" spans="1:8" ht="15">
      <c r="A357" s="38"/>
      <c r="B357" s="39"/>
      <c r="C357" s="39"/>
      <c r="D357" s="39"/>
      <c r="E357" s="39"/>
      <c r="F357" s="40"/>
      <c r="G357" s="164"/>
      <c r="H357" s="42"/>
    </row>
    <row r="358" spans="1:8" ht="15">
      <c r="A358" s="38"/>
      <c r="B358" s="39"/>
      <c r="C358" s="39"/>
      <c r="D358" s="39"/>
      <c r="E358" s="39"/>
      <c r="F358" s="40"/>
      <c r="G358" s="164"/>
      <c r="H358" s="164"/>
    </row>
    <row r="359" spans="1:8" ht="15">
      <c r="A359" s="38"/>
      <c r="B359" s="39"/>
      <c r="C359" s="39"/>
      <c r="D359" s="39"/>
      <c r="E359" s="39"/>
      <c r="F359" s="40"/>
      <c r="G359" s="164"/>
      <c r="H359" s="164"/>
    </row>
    <row r="360" spans="1:8" ht="15">
      <c r="A360" s="38"/>
      <c r="B360" s="39"/>
      <c r="C360" s="39"/>
      <c r="D360" s="39"/>
      <c r="E360" s="39"/>
      <c r="F360" s="40"/>
      <c r="G360" s="164"/>
      <c r="H360" s="164"/>
    </row>
    <row r="361" spans="1:8" ht="15">
      <c r="A361" s="38"/>
      <c r="B361" s="39"/>
      <c r="C361" s="39"/>
      <c r="D361" s="39"/>
      <c r="E361" s="39"/>
      <c r="F361" s="40"/>
      <c r="G361" s="164"/>
      <c r="H361" s="164"/>
    </row>
    <row r="362" spans="1:8" ht="15">
      <c r="A362" s="38"/>
      <c r="B362" s="39"/>
      <c r="C362" s="39"/>
      <c r="D362" s="39"/>
      <c r="E362" s="39"/>
      <c r="F362" s="40"/>
      <c r="G362" s="164"/>
      <c r="H362" s="164"/>
    </row>
    <row r="363" spans="1:8" ht="15">
      <c r="A363" s="38"/>
      <c r="B363" s="39"/>
      <c r="C363" s="39"/>
      <c r="D363" s="39"/>
      <c r="E363" s="39"/>
      <c r="F363" s="40"/>
      <c r="G363" s="164"/>
      <c r="H363" s="42"/>
    </row>
    <row r="364" spans="1:8" ht="15">
      <c r="A364" s="38"/>
      <c r="B364" s="39"/>
      <c r="C364" s="39"/>
      <c r="D364" s="39"/>
      <c r="E364" s="39"/>
      <c r="F364" s="40"/>
      <c r="G364" s="164"/>
      <c r="H364" s="164"/>
    </row>
    <row r="365" spans="1:8" ht="15">
      <c r="A365" s="38"/>
      <c r="B365" s="39"/>
      <c r="C365" s="39"/>
      <c r="D365" s="39"/>
      <c r="E365" s="39"/>
      <c r="F365" s="40"/>
      <c r="G365" s="164"/>
      <c r="H365" s="164"/>
    </row>
    <row r="366" spans="1:8" ht="15">
      <c r="A366" s="38"/>
      <c r="B366" s="39"/>
      <c r="C366" s="39"/>
      <c r="D366" s="39"/>
      <c r="E366" s="39"/>
      <c r="F366" s="40"/>
      <c r="G366" s="164"/>
      <c r="H366" s="164"/>
    </row>
    <row r="367" spans="1:8" ht="15">
      <c r="A367" s="38"/>
      <c r="B367" s="39"/>
      <c r="C367" s="39"/>
      <c r="D367" s="39"/>
      <c r="E367" s="39"/>
      <c r="F367" s="40"/>
      <c r="G367" s="164"/>
      <c r="H367" s="164"/>
    </row>
    <row r="368" spans="1:8" ht="15">
      <c r="A368" s="38"/>
      <c r="B368" s="39"/>
      <c r="C368" s="39"/>
      <c r="D368" s="39"/>
      <c r="E368" s="39"/>
      <c r="F368" s="40"/>
      <c r="G368" s="164"/>
      <c r="H368" s="164"/>
    </row>
    <row r="369" spans="1:6" ht="15">
      <c r="A369" s="38"/>
      <c r="B369" s="39"/>
      <c r="C369" s="39"/>
      <c r="D369" s="39"/>
      <c r="E369" s="39"/>
      <c r="F369" s="40"/>
    </row>
    <row r="370" spans="1:8" ht="15">
      <c r="A370" s="38"/>
      <c r="B370" s="39"/>
      <c r="C370" s="39"/>
      <c r="D370" s="39"/>
      <c r="E370" s="39"/>
      <c r="F370" s="40"/>
      <c r="G370" s="164"/>
      <c r="H370" s="164"/>
    </row>
    <row r="371" spans="1:8" ht="15">
      <c r="A371" s="38"/>
      <c r="B371" s="39"/>
      <c r="C371" s="39"/>
      <c r="D371" s="39"/>
      <c r="E371" s="39"/>
      <c r="F371" s="40"/>
      <c r="G371" s="164"/>
      <c r="H371" s="42"/>
    </row>
    <row r="372" spans="1:8" ht="15">
      <c r="A372" s="38"/>
      <c r="B372" s="39"/>
      <c r="C372" s="39"/>
      <c r="D372" s="39"/>
      <c r="E372" s="39"/>
      <c r="F372" s="40"/>
      <c r="G372" s="164"/>
      <c r="H372" s="42"/>
    </row>
    <row r="373" spans="1:8" ht="15">
      <c r="A373" s="38"/>
      <c r="B373" s="39"/>
      <c r="C373" s="39"/>
      <c r="D373" s="39"/>
      <c r="E373" s="39"/>
      <c r="F373" s="40"/>
      <c r="G373" s="164"/>
      <c r="H373" s="42"/>
    </row>
    <row r="374" spans="1:8" ht="15">
      <c r="A374" s="38"/>
      <c r="B374" s="39"/>
      <c r="C374" s="39"/>
      <c r="D374" s="39"/>
      <c r="E374" s="39"/>
      <c r="F374" s="40"/>
      <c r="G374" s="164"/>
      <c r="H374" s="42"/>
    </row>
    <row r="375" spans="1:8" ht="15">
      <c r="A375" s="38"/>
      <c r="B375" s="39"/>
      <c r="C375" s="39"/>
      <c r="D375" s="39"/>
      <c r="E375" s="39"/>
      <c r="F375" s="40"/>
      <c r="G375" s="164"/>
      <c r="H375" s="42"/>
    </row>
    <row r="376" spans="1:8" ht="15">
      <c r="A376" s="38"/>
      <c r="B376" s="39"/>
      <c r="C376" s="39"/>
      <c r="D376" s="39"/>
      <c r="E376" s="39"/>
      <c r="F376" s="40"/>
      <c r="G376" s="164"/>
      <c r="H376" s="42"/>
    </row>
    <row r="377" spans="1:8" ht="15">
      <c r="A377" s="38"/>
      <c r="B377" s="39"/>
      <c r="C377" s="39"/>
      <c r="D377" s="39"/>
      <c r="E377" s="39"/>
      <c r="F377" s="40"/>
      <c r="G377" s="164"/>
      <c r="H377" s="42"/>
    </row>
    <row r="378" spans="1:8" ht="15">
      <c r="A378" s="38"/>
      <c r="B378" s="39"/>
      <c r="C378" s="39"/>
      <c r="D378" s="39"/>
      <c r="E378" s="39"/>
      <c r="F378" s="40"/>
      <c r="G378" s="164"/>
      <c r="H378" s="42"/>
    </row>
    <row r="379" spans="1:8" ht="15">
      <c r="A379" s="38"/>
      <c r="B379" s="39"/>
      <c r="C379" s="39"/>
      <c r="D379" s="39"/>
      <c r="E379" s="39"/>
      <c r="F379" s="40"/>
      <c r="G379" s="164"/>
      <c r="H379" s="42"/>
    </row>
    <row r="380" spans="1:8" ht="15">
      <c r="A380" s="38"/>
      <c r="B380" s="39"/>
      <c r="C380" s="39"/>
      <c r="D380" s="39"/>
      <c r="E380" s="39"/>
      <c r="F380" s="40"/>
      <c r="G380" s="164"/>
      <c r="H380" s="42"/>
    </row>
    <row r="381" spans="1:8" ht="15">
      <c r="A381" s="38"/>
      <c r="B381" s="39"/>
      <c r="C381" s="39"/>
      <c r="D381" s="39"/>
      <c r="E381" s="39"/>
      <c r="F381" s="40"/>
      <c r="G381" s="164"/>
      <c r="H381" s="42"/>
    </row>
    <row r="382" spans="1:8" ht="15">
      <c r="A382" s="38"/>
      <c r="B382" s="39"/>
      <c r="C382" s="39"/>
      <c r="D382" s="39"/>
      <c r="E382" s="39"/>
      <c r="F382" s="40"/>
      <c r="G382" s="164"/>
      <c r="H382" s="42"/>
    </row>
    <row r="383" spans="1:8" ht="15">
      <c r="A383" s="38"/>
      <c r="B383" s="39"/>
      <c r="C383" s="39"/>
      <c r="D383" s="39"/>
      <c r="E383" s="39"/>
      <c r="F383" s="40"/>
      <c r="G383" s="164"/>
      <c r="H383" s="42"/>
    </row>
    <row r="384" spans="1:8" ht="15">
      <c r="A384" s="38"/>
      <c r="B384" s="39"/>
      <c r="C384" s="39"/>
      <c r="D384" s="39"/>
      <c r="E384" s="39"/>
      <c r="F384" s="40"/>
      <c r="G384" s="164"/>
      <c r="H384" s="42"/>
    </row>
    <row r="385" spans="1:8" ht="15">
      <c r="A385" s="38"/>
      <c r="B385" s="39"/>
      <c r="C385" s="39"/>
      <c r="D385" s="39"/>
      <c r="E385" s="39"/>
      <c r="F385" s="40"/>
      <c r="G385" s="164"/>
      <c r="H385" s="42"/>
    </row>
    <row r="386" spans="1:8" ht="15">
      <c r="A386" s="38"/>
      <c r="B386" s="39"/>
      <c r="C386" s="39"/>
      <c r="D386" s="39"/>
      <c r="E386" s="39"/>
      <c r="F386" s="40"/>
      <c r="G386" s="164"/>
      <c r="H386" s="42"/>
    </row>
    <row r="387" spans="1:8" ht="15">
      <c r="A387" s="38"/>
      <c r="B387" s="39"/>
      <c r="C387" s="39"/>
      <c r="D387" s="39"/>
      <c r="E387" s="39"/>
      <c r="F387" s="40"/>
      <c r="G387" s="164"/>
      <c r="H387" s="42"/>
    </row>
    <row r="388" spans="1:8" ht="15">
      <c r="A388" s="38"/>
      <c r="B388" s="39"/>
      <c r="C388" s="39"/>
      <c r="D388" s="39"/>
      <c r="E388" s="39"/>
      <c r="F388" s="40"/>
      <c r="G388" s="164"/>
      <c r="H388" s="42"/>
    </row>
    <row r="389" spans="1:8" ht="15">
      <c r="A389" s="38"/>
      <c r="B389" s="39"/>
      <c r="C389" s="39"/>
      <c r="D389" s="39"/>
      <c r="E389" s="39"/>
      <c r="F389" s="40"/>
      <c r="G389" s="164"/>
      <c r="H389" s="42"/>
    </row>
    <row r="390" spans="1:8" ht="15">
      <c r="A390" s="38"/>
      <c r="B390" s="39"/>
      <c r="C390" s="39"/>
      <c r="D390" s="39"/>
      <c r="E390" s="39"/>
      <c r="F390" s="40"/>
      <c r="G390" s="164"/>
      <c r="H390" s="42"/>
    </row>
    <row r="391" spans="1:8" ht="15">
      <c r="A391" s="38"/>
      <c r="B391" s="39"/>
      <c r="C391" s="39"/>
      <c r="D391" s="39"/>
      <c r="E391" s="39"/>
      <c r="F391" s="40"/>
      <c r="G391" s="164"/>
      <c r="H391" s="42"/>
    </row>
    <row r="392" spans="1:8" ht="15">
      <c r="A392" s="38"/>
      <c r="B392" s="39"/>
      <c r="C392" s="39"/>
      <c r="D392" s="39"/>
      <c r="E392" s="39"/>
      <c r="F392" s="40"/>
      <c r="G392" s="164"/>
      <c r="H392" s="42"/>
    </row>
    <row r="393" spans="1:8" ht="15">
      <c r="A393" s="38"/>
      <c r="B393" s="39"/>
      <c r="C393" s="39"/>
      <c r="D393" s="39"/>
      <c r="E393" s="39"/>
      <c r="F393" s="40"/>
      <c r="G393" s="164"/>
      <c r="H393" s="42"/>
    </row>
    <row r="394" spans="1:8" ht="15">
      <c r="A394" s="38"/>
      <c r="B394" s="39"/>
      <c r="C394" s="39"/>
      <c r="D394" s="39"/>
      <c r="E394" s="39"/>
      <c r="F394" s="40"/>
      <c r="G394" s="164"/>
      <c r="H394" s="42"/>
    </row>
    <row r="395" spans="1:8" ht="15">
      <c r="A395" s="38"/>
      <c r="B395" s="39"/>
      <c r="C395" s="39"/>
      <c r="D395" s="39"/>
      <c r="E395" s="39"/>
      <c r="F395" s="40"/>
      <c r="G395" s="164"/>
      <c r="H395" s="42"/>
    </row>
    <row r="396" spans="1:8" ht="15">
      <c r="A396" s="38"/>
      <c r="B396" s="39"/>
      <c r="C396" s="39"/>
      <c r="D396" s="39"/>
      <c r="E396" s="39"/>
      <c r="F396" s="40"/>
      <c r="G396" s="164"/>
      <c r="H396" s="42"/>
    </row>
    <row r="397" spans="1:8" ht="15">
      <c r="A397" s="38"/>
      <c r="B397" s="39"/>
      <c r="C397" s="39"/>
      <c r="D397" s="39"/>
      <c r="E397" s="39"/>
      <c r="F397" s="40"/>
      <c r="G397" s="164"/>
      <c r="H397" s="42"/>
    </row>
    <row r="398" spans="1:8" ht="15">
      <c r="A398" s="38"/>
      <c r="B398" s="39"/>
      <c r="C398" s="39"/>
      <c r="D398" s="39"/>
      <c r="E398" s="39"/>
      <c r="F398" s="40"/>
      <c r="G398" s="164"/>
      <c r="H398" s="42"/>
    </row>
    <row r="399" spans="1:8" ht="15">
      <c r="A399" s="38"/>
      <c r="B399" s="39"/>
      <c r="C399" s="39"/>
      <c r="D399" s="39"/>
      <c r="E399" s="39"/>
      <c r="F399" s="40"/>
      <c r="G399" s="164"/>
      <c r="H399" s="42"/>
    </row>
    <row r="400" spans="1:8" ht="15">
      <c r="A400" s="38"/>
      <c r="B400" s="39"/>
      <c r="C400" s="39"/>
      <c r="D400" s="39"/>
      <c r="E400" s="39"/>
      <c r="F400" s="40"/>
      <c r="G400" s="164"/>
      <c r="H400" s="42"/>
    </row>
    <row r="401" spans="1:8" ht="15">
      <c r="A401" s="38"/>
      <c r="B401" s="39"/>
      <c r="C401" s="39"/>
      <c r="D401" s="39"/>
      <c r="E401" s="39"/>
      <c r="F401" s="40"/>
      <c r="G401" s="164"/>
      <c r="H401" s="42"/>
    </row>
    <row r="402" spans="1:8" ht="15">
      <c r="A402" s="38"/>
      <c r="B402" s="39"/>
      <c r="C402" s="39"/>
      <c r="D402" s="39"/>
      <c r="E402" s="39"/>
      <c r="F402" s="40"/>
      <c r="G402" s="164"/>
      <c r="H402" s="42"/>
    </row>
    <row r="403" spans="1:8" ht="15">
      <c r="A403" s="38"/>
      <c r="B403" s="39"/>
      <c r="C403" s="39"/>
      <c r="D403" s="39"/>
      <c r="E403" s="39"/>
      <c r="F403" s="40"/>
      <c r="G403" s="164"/>
      <c r="H403" s="42"/>
    </row>
    <row r="404" spans="1:8" ht="15">
      <c r="A404" s="38"/>
      <c r="B404" s="39"/>
      <c r="C404" s="39"/>
      <c r="D404" s="39"/>
      <c r="E404" s="39"/>
      <c r="F404" s="40"/>
      <c r="G404" s="164"/>
      <c r="H404" s="42"/>
    </row>
    <row r="405" spans="1:8" ht="15">
      <c r="A405" s="38"/>
      <c r="B405" s="39"/>
      <c r="C405" s="39"/>
      <c r="D405" s="39"/>
      <c r="E405" s="39"/>
      <c r="F405" s="40"/>
      <c r="G405" s="164"/>
      <c r="H405" s="42"/>
    </row>
    <row r="406" spans="1:8" ht="15">
      <c r="A406" s="38"/>
      <c r="B406" s="39"/>
      <c r="C406" s="39"/>
      <c r="D406" s="39"/>
      <c r="E406" s="39"/>
      <c r="F406" s="40"/>
      <c r="G406" s="164"/>
      <c r="H406" s="42"/>
    </row>
    <row r="407" spans="1:8" ht="15">
      <c r="A407" s="38"/>
      <c r="B407" s="39"/>
      <c r="C407" s="39"/>
      <c r="D407" s="39"/>
      <c r="E407" s="39"/>
      <c r="F407" s="40"/>
      <c r="G407" s="164"/>
      <c r="H407" s="42"/>
    </row>
    <row r="408" spans="1:8" ht="15">
      <c r="A408" s="38"/>
      <c r="B408" s="39"/>
      <c r="C408" s="39"/>
      <c r="D408" s="39"/>
      <c r="E408" s="39"/>
      <c r="F408" s="40"/>
      <c r="G408" s="164"/>
      <c r="H408" s="42"/>
    </row>
    <row r="409" spans="1:8" ht="15">
      <c r="A409" s="38"/>
      <c r="B409" s="39"/>
      <c r="C409" s="39"/>
      <c r="D409" s="39"/>
      <c r="E409" s="39"/>
      <c r="F409" s="40"/>
      <c r="G409" s="164"/>
      <c r="H409" s="42"/>
    </row>
    <row r="410" spans="1:8" ht="15">
      <c r="A410" s="38"/>
      <c r="B410" s="39"/>
      <c r="C410" s="39"/>
      <c r="D410" s="39"/>
      <c r="E410" s="39"/>
      <c r="F410" s="40"/>
      <c r="G410" s="164"/>
      <c r="H410" s="42"/>
    </row>
    <row r="411" spans="1:8" ht="15">
      <c r="A411" s="38"/>
      <c r="B411" s="39"/>
      <c r="C411" s="39"/>
      <c r="D411" s="39"/>
      <c r="E411" s="39"/>
      <c r="F411" s="40"/>
      <c r="G411" s="164"/>
      <c r="H411" s="42"/>
    </row>
    <row r="412" spans="1:8" ht="15">
      <c r="A412" s="38"/>
      <c r="B412" s="39"/>
      <c r="C412" s="39"/>
      <c r="D412" s="39"/>
      <c r="E412" s="39"/>
      <c r="F412" s="40"/>
      <c r="G412" s="164"/>
      <c r="H412" s="42"/>
    </row>
    <row r="413" spans="1:8" ht="15">
      <c r="A413" s="38"/>
      <c r="B413" s="39"/>
      <c r="C413" s="39"/>
      <c r="D413" s="39"/>
      <c r="E413" s="39"/>
      <c r="F413" s="40"/>
      <c r="G413" s="164"/>
      <c r="H413" s="42"/>
    </row>
    <row r="414" spans="1:8" ht="15">
      <c r="A414" s="38"/>
      <c r="B414" s="39"/>
      <c r="C414" s="39"/>
      <c r="D414" s="39"/>
      <c r="E414" s="39"/>
      <c r="F414" s="40"/>
      <c r="G414" s="164"/>
      <c r="H414" s="42"/>
    </row>
    <row r="415" spans="1:8" ht="15">
      <c r="A415" s="38"/>
      <c r="B415" s="39"/>
      <c r="C415" s="39"/>
      <c r="D415" s="39"/>
      <c r="E415" s="39"/>
      <c r="F415" s="40"/>
      <c r="G415" s="164"/>
      <c r="H415" s="42"/>
    </row>
    <row r="416" spans="1:8" ht="15">
      <c r="A416" s="38"/>
      <c r="B416" s="39"/>
      <c r="C416" s="39"/>
      <c r="D416" s="39"/>
      <c r="E416" s="39"/>
      <c r="F416" s="40"/>
      <c r="G416" s="164"/>
      <c r="H416" s="42"/>
    </row>
    <row r="417" spans="1:8" ht="15">
      <c r="A417" s="38"/>
      <c r="B417" s="39"/>
      <c r="C417" s="39"/>
      <c r="D417" s="39"/>
      <c r="E417" s="39"/>
      <c r="F417" s="40"/>
      <c r="G417" s="164"/>
      <c r="H417" s="42"/>
    </row>
    <row r="418" spans="1:8" ht="15">
      <c r="A418" s="38"/>
      <c r="B418" s="39"/>
      <c r="C418" s="39"/>
      <c r="D418" s="39"/>
      <c r="E418" s="39"/>
      <c r="F418" s="40"/>
      <c r="G418" s="164"/>
      <c r="H418" s="42"/>
    </row>
    <row r="419" spans="1:8" ht="15">
      <c r="A419" s="38"/>
      <c r="B419" s="39"/>
      <c r="C419" s="39"/>
      <c r="D419" s="39"/>
      <c r="E419" s="39"/>
      <c r="F419" s="40"/>
      <c r="G419" s="164"/>
      <c r="H419" s="42"/>
    </row>
    <row r="420" spans="1:8" ht="15">
      <c r="A420" s="38"/>
      <c r="B420" s="39"/>
      <c r="C420" s="39"/>
      <c r="D420" s="39"/>
      <c r="E420" s="39"/>
      <c r="F420" s="40"/>
      <c r="G420" s="164"/>
      <c r="H420" s="42"/>
    </row>
    <row r="421" spans="1:8" ht="15">
      <c r="A421" s="38"/>
      <c r="B421" s="39"/>
      <c r="C421" s="39"/>
      <c r="D421" s="39"/>
      <c r="E421" s="39"/>
      <c r="F421" s="40"/>
      <c r="G421" s="164"/>
      <c r="H421" s="42"/>
    </row>
    <row r="422" spans="1:8" ht="15">
      <c r="A422" s="38"/>
      <c r="B422" s="39"/>
      <c r="C422" s="39"/>
      <c r="D422" s="39"/>
      <c r="E422" s="39"/>
      <c r="F422" s="40"/>
      <c r="G422" s="164"/>
      <c r="H422" s="42"/>
    </row>
    <row r="423" spans="1:8" ht="15">
      <c r="A423" s="38"/>
      <c r="B423" s="39"/>
      <c r="C423" s="39"/>
      <c r="D423" s="39"/>
      <c r="E423" s="39"/>
      <c r="F423" s="40"/>
      <c r="G423" s="164"/>
      <c r="H423" s="42"/>
    </row>
    <row r="424" spans="1:8" ht="15">
      <c r="A424" s="38"/>
      <c r="B424" s="39"/>
      <c r="C424" s="39"/>
      <c r="D424" s="39"/>
      <c r="E424" s="39"/>
      <c r="F424" s="40"/>
      <c r="G424" s="164"/>
      <c r="H424" s="42"/>
    </row>
    <row r="425" spans="1:8" ht="15">
      <c r="A425" s="38"/>
      <c r="B425" s="39"/>
      <c r="C425" s="39"/>
      <c r="D425" s="39"/>
      <c r="E425" s="39"/>
      <c r="F425" s="40"/>
      <c r="G425" s="164"/>
      <c r="H425" s="42"/>
    </row>
    <row r="426" spans="1:8" ht="15">
      <c r="A426" s="38"/>
      <c r="B426" s="39"/>
      <c r="C426" s="39"/>
      <c r="D426" s="39"/>
      <c r="E426" s="39"/>
      <c r="F426" s="40"/>
      <c r="G426" s="164"/>
      <c r="H426" s="42"/>
    </row>
    <row r="427" spans="1:8" ht="15">
      <c r="A427" s="38"/>
      <c r="B427" s="39"/>
      <c r="C427" s="39"/>
      <c r="D427" s="39"/>
      <c r="E427" s="39"/>
      <c r="F427" s="40"/>
      <c r="G427" s="164"/>
      <c r="H427" s="42"/>
    </row>
    <row r="428" spans="1:8" ht="15">
      <c r="A428" s="38"/>
      <c r="B428" s="39"/>
      <c r="C428" s="39"/>
      <c r="D428" s="39"/>
      <c r="E428" s="39"/>
      <c r="F428" s="40"/>
      <c r="G428" s="164"/>
      <c r="H428" s="42"/>
    </row>
    <row r="429" spans="1:8" ht="15">
      <c r="A429" s="38"/>
      <c r="B429" s="39"/>
      <c r="C429" s="39"/>
      <c r="D429" s="39"/>
      <c r="E429" s="39"/>
      <c r="F429" s="40"/>
      <c r="G429" s="164"/>
      <c r="H429" s="42"/>
    </row>
    <row r="430" spans="1:8" ht="15">
      <c r="A430" s="38"/>
      <c r="B430" s="39"/>
      <c r="C430" s="39"/>
      <c r="D430" s="39"/>
      <c r="E430" s="39"/>
      <c r="F430" s="40"/>
      <c r="G430" s="164"/>
      <c r="H430" s="42"/>
    </row>
    <row r="431" spans="1:8" ht="15">
      <c r="A431" s="38"/>
      <c r="B431" s="39"/>
      <c r="C431" s="39"/>
      <c r="D431" s="39"/>
      <c r="E431" s="39"/>
      <c r="F431" s="40"/>
      <c r="G431" s="164"/>
      <c r="H431" s="42"/>
    </row>
    <row r="432" spans="1:8" ht="15">
      <c r="A432" s="38"/>
      <c r="B432" s="39"/>
      <c r="C432" s="39"/>
      <c r="D432" s="39"/>
      <c r="E432" s="39"/>
      <c r="F432" s="40"/>
      <c r="G432" s="164"/>
      <c r="H432" s="42"/>
    </row>
    <row r="433" spans="1:8" ht="15">
      <c r="A433" s="38"/>
      <c r="B433" s="39"/>
      <c r="C433" s="39"/>
      <c r="D433" s="39"/>
      <c r="E433" s="39"/>
      <c r="F433" s="40"/>
      <c r="G433" s="164"/>
      <c r="H433" s="42"/>
    </row>
    <row r="434" spans="1:8" ht="15">
      <c r="A434" s="38"/>
      <c r="B434" s="39"/>
      <c r="C434" s="39"/>
      <c r="D434" s="39"/>
      <c r="E434" s="39"/>
      <c r="F434" s="40"/>
      <c r="G434" s="164"/>
      <c r="H434" s="42"/>
    </row>
    <row r="435" spans="1:8" ht="15">
      <c r="A435" s="38"/>
      <c r="B435" s="39"/>
      <c r="C435" s="39"/>
      <c r="D435" s="39"/>
      <c r="E435" s="39"/>
      <c r="F435" s="40"/>
      <c r="G435" s="164"/>
      <c r="H435" s="42"/>
    </row>
    <row r="436" spans="1:8" ht="15">
      <c r="A436" s="38"/>
      <c r="B436" s="39"/>
      <c r="C436" s="39"/>
      <c r="D436" s="39"/>
      <c r="E436" s="39"/>
      <c r="F436" s="40"/>
      <c r="G436" s="164"/>
      <c r="H436" s="42"/>
    </row>
    <row r="437" spans="1:8" ht="15">
      <c r="A437" s="38"/>
      <c r="B437" s="39"/>
      <c r="C437" s="39"/>
      <c r="D437" s="39"/>
      <c r="E437" s="39"/>
      <c r="F437" s="40"/>
      <c r="G437" s="164"/>
      <c r="H437" s="42"/>
    </row>
    <row r="438" spans="1:8" ht="15">
      <c r="A438" s="38"/>
      <c r="B438" s="39"/>
      <c r="C438" s="39"/>
      <c r="D438" s="39"/>
      <c r="E438" s="39"/>
      <c r="F438" s="40"/>
      <c r="G438" s="164"/>
      <c r="H438" s="42"/>
    </row>
    <row r="439" spans="1:8" ht="15">
      <c r="A439" s="38"/>
      <c r="B439" s="39"/>
      <c r="C439" s="39"/>
      <c r="D439" s="39"/>
      <c r="E439" s="39"/>
      <c r="F439" s="40"/>
      <c r="G439" s="164"/>
      <c r="H439" s="42"/>
    </row>
    <row r="440" spans="1:8" ht="15">
      <c r="A440" s="38"/>
      <c r="B440" s="39"/>
      <c r="C440" s="39"/>
      <c r="D440" s="39"/>
      <c r="E440" s="39"/>
      <c r="F440" s="40"/>
      <c r="G440" s="164"/>
      <c r="H440" s="42"/>
    </row>
    <row r="441" spans="1:8" ht="15">
      <c r="A441" s="38"/>
      <c r="B441" s="39"/>
      <c r="C441" s="39"/>
      <c r="D441" s="39"/>
      <c r="E441" s="39"/>
      <c r="F441" s="40"/>
      <c r="G441" s="164"/>
      <c r="H441" s="42"/>
    </row>
    <row r="442" spans="1:8" ht="15">
      <c r="A442" s="38"/>
      <c r="B442" s="39"/>
      <c r="C442" s="39"/>
      <c r="D442" s="39"/>
      <c r="E442" s="39"/>
      <c r="F442" s="40"/>
      <c r="G442" s="164"/>
      <c r="H442" s="42"/>
    </row>
    <row r="443" spans="1:8" ht="15">
      <c r="A443" s="38"/>
      <c r="B443" s="39"/>
      <c r="C443" s="39"/>
      <c r="D443" s="39"/>
      <c r="E443" s="39"/>
      <c r="F443" s="40"/>
      <c r="G443" s="164"/>
      <c r="H443" s="42"/>
    </row>
    <row r="444" spans="1:8" ht="15">
      <c r="A444" s="38"/>
      <c r="B444" s="39"/>
      <c r="C444" s="39"/>
      <c r="D444" s="39"/>
      <c r="E444" s="39"/>
      <c r="F444" s="40"/>
      <c r="G444" s="164"/>
      <c r="H444" s="42"/>
    </row>
    <row r="445" spans="1:8" ht="15">
      <c r="A445" s="38"/>
      <c r="B445" s="39"/>
      <c r="C445" s="39"/>
      <c r="D445" s="39"/>
      <c r="E445" s="39"/>
      <c r="F445" s="40"/>
      <c r="G445" s="164"/>
      <c r="H445" s="42"/>
    </row>
    <row r="446" spans="1:8" ht="15">
      <c r="A446" s="38"/>
      <c r="B446" s="39"/>
      <c r="C446" s="39"/>
      <c r="D446" s="39"/>
      <c r="E446" s="39"/>
      <c r="F446" s="40"/>
      <c r="G446" s="164"/>
      <c r="H446" s="42"/>
    </row>
    <row r="447" spans="1:8" ht="15">
      <c r="A447" s="38"/>
      <c r="B447" s="39"/>
      <c r="C447" s="39"/>
      <c r="D447" s="39"/>
      <c r="E447" s="39"/>
      <c r="F447" s="40"/>
      <c r="G447" s="164"/>
      <c r="H447" s="42"/>
    </row>
    <row r="448" spans="1:8" ht="15">
      <c r="A448" s="38"/>
      <c r="B448" s="39"/>
      <c r="C448" s="39"/>
      <c r="D448" s="39"/>
      <c r="E448" s="39"/>
      <c r="F448" s="40"/>
      <c r="G448" s="164"/>
      <c r="H448" s="42"/>
    </row>
    <row r="449" spans="1:8" ht="15">
      <c r="A449" s="38"/>
      <c r="B449" s="39"/>
      <c r="C449" s="39"/>
      <c r="D449" s="39"/>
      <c r="E449" s="39"/>
      <c r="F449" s="40"/>
      <c r="G449" s="164"/>
      <c r="H449" s="42"/>
    </row>
    <row r="450" spans="1:8" ht="15">
      <c r="A450" s="38"/>
      <c r="B450" s="39"/>
      <c r="C450" s="39"/>
      <c r="D450" s="39"/>
      <c r="E450" s="39"/>
      <c r="F450" s="40"/>
      <c r="G450" s="164"/>
      <c r="H450" s="42"/>
    </row>
    <row r="451" spans="1:8" ht="15">
      <c r="A451" s="38"/>
      <c r="B451" s="39"/>
      <c r="C451" s="39"/>
      <c r="D451" s="39"/>
      <c r="E451" s="39"/>
      <c r="F451" s="40"/>
      <c r="G451" s="164"/>
      <c r="H451" s="42"/>
    </row>
    <row r="452" spans="1:8" ht="15">
      <c r="A452" s="38"/>
      <c r="B452" s="39"/>
      <c r="C452" s="39"/>
      <c r="D452" s="39"/>
      <c r="E452" s="39"/>
      <c r="F452" s="40"/>
      <c r="G452" s="164"/>
      <c r="H452" s="42"/>
    </row>
    <row r="453" spans="1:8" ht="15">
      <c r="A453" s="38"/>
      <c r="B453" s="39"/>
      <c r="C453" s="39"/>
      <c r="D453" s="39"/>
      <c r="E453" s="39"/>
      <c r="F453" s="40"/>
      <c r="G453" s="164"/>
      <c r="H453" s="42"/>
    </row>
    <row r="454" spans="1:8" ht="15">
      <c r="A454" s="38"/>
      <c r="B454" s="39"/>
      <c r="C454" s="39"/>
      <c r="D454" s="39"/>
      <c r="E454" s="39"/>
      <c r="F454" s="40"/>
      <c r="G454" s="164"/>
      <c r="H454" s="42"/>
    </row>
    <row r="455" spans="1:8" ht="15">
      <c r="A455" s="38"/>
      <c r="B455" s="39"/>
      <c r="C455" s="39"/>
      <c r="D455" s="39"/>
      <c r="E455" s="39"/>
      <c r="F455" s="40"/>
      <c r="G455" s="164"/>
      <c r="H455" s="42"/>
    </row>
    <row r="456" spans="1:8" ht="15">
      <c r="A456" s="38"/>
      <c r="B456" s="39"/>
      <c r="C456" s="39"/>
      <c r="D456" s="39"/>
      <c r="E456" s="39"/>
      <c r="F456" s="40"/>
      <c r="G456" s="164"/>
      <c r="H456" s="42"/>
    </row>
    <row r="457" spans="1:8" ht="15">
      <c r="A457" s="38"/>
      <c r="B457" s="39"/>
      <c r="C457" s="39"/>
      <c r="D457" s="39"/>
      <c r="E457" s="39"/>
      <c r="F457" s="40"/>
      <c r="G457" s="164"/>
      <c r="H457" s="42"/>
    </row>
    <row r="458" spans="1:8" ht="15">
      <c r="A458" s="38"/>
      <c r="B458" s="39"/>
      <c r="C458" s="39"/>
      <c r="D458" s="39"/>
      <c r="E458" s="39"/>
      <c r="F458" s="40"/>
      <c r="G458" s="164"/>
      <c r="H458" s="42"/>
    </row>
    <row r="459" spans="1:8" ht="15">
      <c r="A459" s="38"/>
      <c r="B459" s="39"/>
      <c r="C459" s="39"/>
      <c r="D459" s="39"/>
      <c r="E459" s="39"/>
      <c r="F459" s="40"/>
      <c r="G459" s="164"/>
      <c r="H459" s="42"/>
    </row>
    <row r="460" spans="1:8" ht="15">
      <c r="A460" s="38"/>
      <c r="B460" s="39"/>
      <c r="C460" s="39"/>
      <c r="D460" s="39"/>
      <c r="E460" s="39"/>
      <c r="F460" s="40"/>
      <c r="G460" s="164"/>
      <c r="H460" s="42"/>
    </row>
    <row r="461" spans="1:8" ht="15">
      <c r="A461" s="38"/>
      <c r="B461" s="39"/>
      <c r="C461" s="39"/>
      <c r="D461" s="39"/>
      <c r="E461" s="39"/>
      <c r="F461" s="40"/>
      <c r="G461" s="164"/>
      <c r="H461" s="42"/>
    </row>
    <row r="462" spans="1:8" ht="15">
      <c r="A462" s="38"/>
      <c r="B462" s="39"/>
      <c r="C462" s="39"/>
      <c r="D462" s="39"/>
      <c r="E462" s="39"/>
      <c r="F462" s="40"/>
      <c r="G462" s="164"/>
      <c r="H462" s="42"/>
    </row>
    <row r="463" spans="1:8" ht="15">
      <c r="A463" s="38"/>
      <c r="B463" s="39"/>
      <c r="C463" s="39"/>
      <c r="D463" s="39"/>
      <c r="E463" s="39"/>
      <c r="F463" s="40"/>
      <c r="G463" s="164"/>
      <c r="H463" s="42"/>
    </row>
    <row r="464" spans="1:8" ht="15">
      <c r="A464" s="38"/>
      <c r="B464" s="39"/>
      <c r="C464" s="39"/>
      <c r="D464" s="39"/>
      <c r="E464" s="39"/>
      <c r="F464" s="40"/>
      <c r="G464" s="164"/>
      <c r="H464" s="42"/>
    </row>
    <row r="465" spans="1:8" ht="15">
      <c r="A465" s="38"/>
      <c r="B465" s="39"/>
      <c r="C465" s="39"/>
      <c r="D465" s="39"/>
      <c r="E465" s="39"/>
      <c r="F465" s="40"/>
      <c r="G465" s="164"/>
      <c r="H465" s="42"/>
    </row>
    <row r="466" spans="1:8" ht="15">
      <c r="A466" s="38"/>
      <c r="B466" s="39"/>
      <c r="C466" s="39"/>
      <c r="D466" s="39"/>
      <c r="E466" s="39"/>
      <c r="F466" s="40"/>
      <c r="G466" s="164"/>
      <c r="H466" s="42"/>
    </row>
    <row r="467" spans="1:8" ht="15">
      <c r="A467" s="38"/>
      <c r="B467" s="39"/>
      <c r="C467" s="39"/>
      <c r="D467" s="39"/>
      <c r="E467" s="39"/>
      <c r="F467" s="40"/>
      <c r="G467" s="164"/>
      <c r="H467" s="42"/>
    </row>
    <row r="468" spans="1:8" ht="15">
      <c r="A468" s="38"/>
      <c r="B468" s="39"/>
      <c r="C468" s="39"/>
      <c r="D468" s="39"/>
      <c r="E468" s="39"/>
      <c r="F468" s="40"/>
      <c r="G468" s="164"/>
      <c r="H468" s="42"/>
    </row>
    <row r="469" spans="1:8" ht="15">
      <c r="A469" s="38"/>
      <c r="B469" s="39"/>
      <c r="C469" s="39"/>
      <c r="D469" s="39"/>
      <c r="E469" s="39"/>
      <c r="F469" s="40"/>
      <c r="G469" s="164"/>
      <c r="H469" s="42"/>
    </row>
    <row r="470" spans="1:8" ht="15">
      <c r="A470" s="38"/>
      <c r="B470" s="39"/>
      <c r="C470" s="39"/>
      <c r="D470" s="39"/>
      <c r="E470" s="39"/>
      <c r="F470" s="40"/>
      <c r="G470" s="164"/>
      <c r="H470" s="42"/>
    </row>
    <row r="471" spans="1:8" ht="15">
      <c r="A471" s="38"/>
      <c r="B471" s="39"/>
      <c r="C471" s="39"/>
      <c r="D471" s="39"/>
      <c r="E471" s="39"/>
      <c r="F471" s="40"/>
      <c r="G471" s="164"/>
      <c r="H471" s="42"/>
    </row>
    <row r="472" spans="1:8" ht="15">
      <c r="A472" s="38"/>
      <c r="B472" s="39"/>
      <c r="C472" s="39"/>
      <c r="D472" s="39"/>
      <c r="E472" s="39"/>
      <c r="F472" s="40"/>
      <c r="G472" s="164"/>
      <c r="H472" s="42"/>
    </row>
    <row r="473" spans="1:8" ht="15">
      <c r="A473" s="38"/>
      <c r="B473" s="39"/>
      <c r="C473" s="39"/>
      <c r="D473" s="39"/>
      <c r="E473" s="39"/>
      <c r="F473" s="40"/>
      <c r="G473" s="164"/>
      <c r="H473" s="42"/>
    </row>
    <row r="474" spans="1:8" ht="15">
      <c r="A474" s="38"/>
      <c r="B474" s="39"/>
      <c r="C474" s="39"/>
      <c r="D474" s="39"/>
      <c r="E474" s="39"/>
      <c r="F474" s="40"/>
      <c r="G474" s="164"/>
      <c r="H474" s="42"/>
    </row>
    <row r="475" spans="1:8" ht="15">
      <c r="A475" s="38"/>
      <c r="B475" s="39"/>
      <c r="C475" s="39"/>
      <c r="D475" s="39"/>
      <c r="E475" s="39"/>
      <c r="F475" s="40"/>
      <c r="G475" s="164"/>
      <c r="H475" s="42"/>
    </row>
    <row r="476" spans="1:8" ht="15">
      <c r="A476" s="38"/>
      <c r="B476" s="39"/>
      <c r="C476" s="39"/>
      <c r="D476" s="39"/>
      <c r="E476" s="39"/>
      <c r="F476" s="40"/>
      <c r="G476" s="164"/>
      <c r="H476" s="42"/>
    </row>
    <row r="477" spans="1:8" ht="15">
      <c r="A477" s="38"/>
      <c r="B477" s="39"/>
      <c r="C477" s="39"/>
      <c r="D477" s="39"/>
      <c r="E477" s="39"/>
      <c r="F477" s="40"/>
      <c r="G477" s="164"/>
      <c r="H477" s="42"/>
    </row>
    <row r="478" spans="1:8" ht="15">
      <c r="A478" s="38"/>
      <c r="B478" s="39"/>
      <c r="C478" s="39"/>
      <c r="D478" s="39"/>
      <c r="E478" s="39"/>
      <c r="F478" s="40"/>
      <c r="G478" s="164"/>
      <c r="H478" s="42"/>
    </row>
    <row r="479" spans="1:8" ht="15">
      <c r="A479" s="38"/>
      <c r="B479" s="39"/>
      <c r="C479" s="39"/>
      <c r="D479" s="39"/>
      <c r="E479" s="39"/>
      <c r="F479" s="40"/>
      <c r="G479" s="164"/>
      <c r="H479" s="42"/>
    </row>
    <row r="480" spans="1:8" ht="15">
      <c r="A480" s="38"/>
      <c r="B480" s="39"/>
      <c r="C480" s="39"/>
      <c r="D480" s="39"/>
      <c r="E480" s="39"/>
      <c r="F480" s="40"/>
      <c r="G480" s="164"/>
      <c r="H480" s="42"/>
    </row>
    <row r="481" spans="1:8" ht="15">
      <c r="A481" s="38"/>
      <c r="B481" s="39"/>
      <c r="C481" s="39"/>
      <c r="D481" s="39"/>
      <c r="E481" s="39"/>
      <c r="F481" s="40"/>
      <c r="G481" s="164"/>
      <c r="H481" s="42"/>
    </row>
    <row r="482" spans="1:8" ht="15">
      <c r="A482" s="38"/>
      <c r="B482" s="39"/>
      <c r="C482" s="39"/>
      <c r="D482" s="39"/>
      <c r="E482" s="39"/>
      <c r="F482" s="40"/>
      <c r="G482" s="164"/>
      <c r="H482" s="42"/>
    </row>
    <row r="483" spans="1:8" ht="15">
      <c r="A483" s="38"/>
      <c r="B483" s="39"/>
      <c r="C483" s="39"/>
      <c r="D483" s="39"/>
      <c r="E483" s="39"/>
      <c r="F483" s="40"/>
      <c r="G483" s="164"/>
      <c r="H483" s="42"/>
    </row>
    <row r="484" spans="1:8" ht="15">
      <c r="A484" s="38"/>
      <c r="B484" s="39"/>
      <c r="C484" s="39"/>
      <c r="D484" s="39"/>
      <c r="E484" s="39"/>
      <c r="F484" s="40"/>
      <c r="G484" s="164"/>
      <c r="H484" s="42"/>
    </row>
    <row r="485" spans="1:8" ht="15">
      <c r="A485" s="38"/>
      <c r="B485" s="39"/>
      <c r="C485" s="39"/>
      <c r="D485" s="39"/>
      <c r="E485" s="39"/>
      <c r="F485" s="40"/>
      <c r="G485" s="164"/>
      <c r="H485" s="42"/>
    </row>
    <row r="486" spans="1:8" ht="15">
      <c r="A486" s="38"/>
      <c r="B486" s="39"/>
      <c r="C486" s="39"/>
      <c r="D486" s="39"/>
      <c r="E486" s="39"/>
      <c r="F486" s="40"/>
      <c r="G486" s="164"/>
      <c r="H486" s="42"/>
    </row>
    <row r="487" spans="1:8" ht="15">
      <c r="A487" s="38"/>
      <c r="B487" s="39"/>
      <c r="C487" s="39"/>
      <c r="D487" s="39"/>
      <c r="E487" s="39"/>
      <c r="F487" s="40"/>
      <c r="G487" s="164"/>
      <c r="H487" s="42"/>
    </row>
    <row r="488" spans="1:8" ht="15">
      <c r="A488" s="38"/>
      <c r="B488" s="39"/>
      <c r="C488" s="39"/>
      <c r="D488" s="39"/>
      <c r="E488" s="39"/>
      <c r="F488" s="40"/>
      <c r="G488" s="164"/>
      <c r="H488" s="42"/>
    </row>
    <row r="489" spans="1:8" ht="15">
      <c r="A489" s="38"/>
      <c r="B489" s="39"/>
      <c r="C489" s="39"/>
      <c r="D489" s="39"/>
      <c r="E489" s="39"/>
      <c r="F489" s="40"/>
      <c r="G489" s="164"/>
      <c r="H489" s="42"/>
    </row>
    <row r="490" spans="1:8" ht="15">
      <c r="A490" s="38"/>
      <c r="B490" s="39"/>
      <c r="C490" s="39"/>
      <c r="D490" s="39"/>
      <c r="E490" s="39"/>
      <c r="F490" s="40"/>
      <c r="G490" s="164"/>
      <c r="H490" s="42"/>
    </row>
    <row r="491" spans="1:8" ht="15">
      <c r="A491" s="38"/>
      <c r="B491" s="39"/>
      <c r="C491" s="39"/>
      <c r="D491" s="39"/>
      <c r="E491" s="39"/>
      <c r="F491" s="40"/>
      <c r="G491" s="164"/>
      <c r="H491" s="42"/>
    </row>
    <row r="492" spans="1:8" ht="15">
      <c r="A492" s="38"/>
      <c r="B492" s="39"/>
      <c r="C492" s="39"/>
      <c r="D492" s="39"/>
      <c r="E492" s="39"/>
      <c r="F492" s="40"/>
      <c r="G492" s="164"/>
      <c r="H492" s="42"/>
    </row>
    <row r="493" spans="1:8" ht="15">
      <c r="A493" s="38"/>
      <c r="B493" s="39"/>
      <c r="C493" s="39"/>
      <c r="D493" s="39"/>
      <c r="E493" s="39"/>
      <c r="F493" s="40"/>
      <c r="G493" s="164"/>
      <c r="H493" s="42"/>
    </row>
    <row r="494" spans="1:8" ht="15">
      <c r="A494" s="38"/>
      <c r="B494" s="39"/>
      <c r="C494" s="39"/>
      <c r="D494" s="39"/>
      <c r="E494" s="39"/>
      <c r="F494" s="40"/>
      <c r="G494" s="164"/>
      <c r="H494" s="42"/>
    </row>
    <row r="495" spans="1:8" ht="15">
      <c r="A495" s="38"/>
      <c r="B495" s="39"/>
      <c r="C495" s="39"/>
      <c r="D495" s="39"/>
      <c r="E495" s="39"/>
      <c r="F495" s="40"/>
      <c r="G495" s="164"/>
      <c r="H495" s="42"/>
    </row>
    <row r="496" spans="1:8" ht="15">
      <c r="A496" s="38"/>
      <c r="B496" s="39"/>
      <c r="C496" s="39"/>
      <c r="D496" s="39"/>
      <c r="E496" s="39"/>
      <c r="F496" s="40"/>
      <c r="G496" s="164"/>
      <c r="H496" s="42"/>
    </row>
    <row r="497" spans="1:8" ht="15">
      <c r="A497" s="38"/>
      <c r="B497" s="39"/>
      <c r="C497" s="39"/>
      <c r="D497" s="39"/>
      <c r="E497" s="39"/>
      <c r="F497" s="40"/>
      <c r="G497" s="164"/>
      <c r="H497" s="42"/>
    </row>
    <row r="498" spans="1:8" ht="15">
      <c r="A498" s="38"/>
      <c r="B498" s="39"/>
      <c r="C498" s="39"/>
      <c r="D498" s="39"/>
      <c r="E498" s="39"/>
      <c r="F498" s="40"/>
      <c r="G498" s="164"/>
      <c r="H498" s="42"/>
    </row>
    <row r="499" spans="1:8" ht="15">
      <c r="A499" s="38"/>
      <c r="B499" s="39"/>
      <c r="C499" s="39"/>
      <c r="D499" s="39"/>
      <c r="E499" s="39"/>
      <c r="F499" s="40"/>
      <c r="G499" s="164"/>
      <c r="H499" s="42"/>
    </row>
    <row r="500" spans="1:8" ht="15">
      <c r="A500" s="38"/>
      <c r="B500" s="39"/>
      <c r="C500" s="39"/>
      <c r="D500" s="39"/>
      <c r="E500" s="39"/>
      <c r="F500" s="40"/>
      <c r="G500" s="164"/>
      <c r="H500" s="42"/>
    </row>
    <row r="501" spans="1:8" ht="15">
      <c r="A501" s="38"/>
      <c r="B501" s="39"/>
      <c r="C501" s="39"/>
      <c r="D501" s="39"/>
      <c r="E501" s="39"/>
      <c r="F501" s="40"/>
      <c r="G501" s="164"/>
      <c r="H501" s="42"/>
    </row>
    <row r="502" spans="1:8" ht="15">
      <c r="A502" s="38"/>
      <c r="B502" s="39"/>
      <c r="C502" s="39"/>
      <c r="D502" s="39"/>
      <c r="E502" s="39"/>
      <c r="F502" s="40"/>
      <c r="G502" s="164"/>
      <c r="H502" s="42"/>
    </row>
    <row r="503" spans="1:8" ht="15">
      <c r="A503" s="38"/>
      <c r="B503" s="39"/>
      <c r="C503" s="39"/>
      <c r="D503" s="39"/>
      <c r="E503" s="39"/>
      <c r="F503" s="40"/>
      <c r="G503" s="164"/>
      <c r="H503" s="42"/>
    </row>
    <row r="504" spans="1:8" ht="15">
      <c r="A504" s="38"/>
      <c r="B504" s="39"/>
      <c r="C504" s="39"/>
      <c r="D504" s="39"/>
      <c r="E504" s="39"/>
      <c r="F504" s="40"/>
      <c r="G504" s="164"/>
      <c r="H504" s="42"/>
    </row>
    <row r="505" spans="1:8" ht="15">
      <c r="A505" s="38"/>
      <c r="B505" s="39"/>
      <c r="C505" s="39"/>
      <c r="D505" s="39"/>
      <c r="E505" s="39"/>
      <c r="F505" s="40"/>
      <c r="G505" s="164"/>
      <c r="H505" s="42"/>
    </row>
    <row r="506" spans="1:8" ht="15">
      <c r="A506" s="38"/>
      <c r="B506" s="39"/>
      <c r="C506" s="39"/>
      <c r="D506" s="39"/>
      <c r="E506" s="39"/>
      <c r="F506" s="40"/>
      <c r="G506" s="164"/>
      <c r="H506" s="42"/>
    </row>
    <row r="507" spans="1:8" ht="15">
      <c r="A507" s="38"/>
      <c r="B507" s="39"/>
      <c r="C507" s="39"/>
      <c r="D507" s="39"/>
      <c r="E507" s="39"/>
      <c r="F507" s="40"/>
      <c r="G507" s="164"/>
      <c r="H507" s="42"/>
    </row>
    <row r="508" spans="1:8" ht="15">
      <c r="A508" s="38"/>
      <c r="B508" s="39"/>
      <c r="C508" s="39"/>
      <c r="D508" s="39"/>
      <c r="E508" s="39"/>
      <c r="F508" s="40"/>
      <c r="G508" s="164"/>
      <c r="H508" s="42"/>
    </row>
    <row r="509" spans="1:8" ht="15">
      <c r="A509" s="38"/>
      <c r="B509" s="39"/>
      <c r="C509" s="39"/>
      <c r="D509" s="39"/>
      <c r="E509" s="39"/>
      <c r="F509" s="40"/>
      <c r="G509" s="164"/>
      <c r="H509" s="42"/>
    </row>
    <row r="510" spans="1:8" ht="15">
      <c r="A510" s="38"/>
      <c r="B510" s="39"/>
      <c r="C510" s="39"/>
      <c r="D510" s="39"/>
      <c r="E510" s="39"/>
      <c r="F510" s="40"/>
      <c r="G510" s="164"/>
      <c r="H510" s="42"/>
    </row>
    <row r="511" spans="1:8" ht="15">
      <c r="A511" s="38"/>
      <c r="B511" s="39"/>
      <c r="C511" s="39"/>
      <c r="D511" s="39"/>
      <c r="E511" s="39"/>
      <c r="F511" s="40"/>
      <c r="G511" s="164"/>
      <c r="H511" s="42"/>
    </row>
    <row r="512" spans="1:8" ht="15">
      <c r="A512" s="38"/>
      <c r="B512" s="39"/>
      <c r="C512" s="39"/>
      <c r="D512" s="39"/>
      <c r="E512" s="39"/>
      <c r="F512" s="40"/>
      <c r="G512" s="164"/>
      <c r="H512" s="42"/>
    </row>
    <row r="513" spans="1:8" ht="15">
      <c r="A513" s="38"/>
      <c r="B513" s="39"/>
      <c r="C513" s="39"/>
      <c r="D513" s="39"/>
      <c r="E513" s="39"/>
      <c r="F513" s="40"/>
      <c r="G513" s="164"/>
      <c r="H513" s="42"/>
    </row>
    <row r="514" spans="1:8" ht="15">
      <c r="A514" s="38"/>
      <c r="B514" s="39"/>
      <c r="C514" s="39"/>
      <c r="D514" s="39"/>
      <c r="E514" s="39"/>
      <c r="F514" s="40"/>
      <c r="G514" s="164"/>
      <c r="H514" s="42"/>
    </row>
    <row r="515" spans="1:8" ht="15">
      <c r="A515" s="38"/>
      <c r="B515" s="39"/>
      <c r="C515" s="39"/>
      <c r="D515" s="39"/>
      <c r="E515" s="39"/>
      <c r="F515" s="42"/>
      <c r="G515" s="164"/>
      <c r="H515" s="42"/>
    </row>
    <row r="516" spans="1:8" ht="15">
      <c r="A516" s="38"/>
      <c r="B516" s="39"/>
      <c r="C516" s="39"/>
      <c r="D516" s="39"/>
      <c r="E516" s="39"/>
      <c r="F516" s="42"/>
      <c r="G516" s="164"/>
      <c r="H516" s="42"/>
    </row>
    <row r="517" spans="1:8" ht="15">
      <c r="A517" s="38"/>
      <c r="B517" s="39"/>
      <c r="C517" s="39"/>
      <c r="D517" s="39"/>
      <c r="E517" s="39"/>
      <c r="F517" s="42"/>
      <c r="G517" s="164"/>
      <c r="H517" s="42"/>
    </row>
    <row r="518" spans="1:8" ht="15">
      <c r="A518" s="38"/>
      <c r="B518" s="39"/>
      <c r="C518" s="39"/>
      <c r="D518" s="39"/>
      <c r="E518" s="39"/>
      <c r="F518" s="42"/>
      <c r="G518" s="164"/>
      <c r="H518" s="42"/>
    </row>
    <row r="519" spans="1:8" ht="15">
      <c r="A519" s="38"/>
      <c r="B519" s="39"/>
      <c r="C519" s="39"/>
      <c r="D519" s="39"/>
      <c r="E519" s="39"/>
      <c r="F519" s="42"/>
      <c r="G519" s="164"/>
      <c r="H519" s="42"/>
    </row>
    <row r="520" spans="1:8" ht="15">
      <c r="A520" s="38"/>
      <c r="B520" s="39"/>
      <c r="C520" s="39"/>
      <c r="D520" s="39"/>
      <c r="E520" s="39"/>
      <c r="F520" s="42"/>
      <c r="G520" s="164"/>
      <c r="H520" s="42"/>
    </row>
    <row r="521" spans="1:8" ht="15">
      <c r="A521" s="38"/>
      <c r="B521" s="39"/>
      <c r="C521" s="39"/>
      <c r="D521" s="39"/>
      <c r="E521" s="39"/>
      <c r="F521" s="42"/>
      <c r="G521" s="164"/>
      <c r="H521" s="42"/>
    </row>
    <row r="522" spans="1:8" ht="15">
      <c r="A522" s="38"/>
      <c r="B522" s="39"/>
      <c r="C522" s="39"/>
      <c r="D522" s="39"/>
      <c r="E522" s="39"/>
      <c r="F522" s="42"/>
      <c r="G522" s="164"/>
      <c r="H522" s="42"/>
    </row>
    <row r="523" spans="1:8" ht="15">
      <c r="A523" s="38"/>
      <c r="B523" s="39"/>
      <c r="C523" s="39"/>
      <c r="D523" s="39"/>
      <c r="E523" s="39"/>
      <c r="F523" s="42"/>
      <c r="G523" s="164"/>
      <c r="H523" s="42"/>
    </row>
    <row r="524" spans="1:8" ht="15">
      <c r="A524" s="38"/>
      <c r="B524" s="39"/>
      <c r="C524" s="39"/>
      <c r="D524" s="39"/>
      <c r="E524" s="39"/>
      <c r="F524" s="42"/>
      <c r="G524" s="164"/>
      <c r="H524" s="42"/>
    </row>
    <row r="525" spans="1:8" ht="15">
      <c r="A525" s="38"/>
      <c r="B525" s="39"/>
      <c r="C525" s="39"/>
      <c r="D525" s="39"/>
      <c r="E525" s="39"/>
      <c r="F525" s="42"/>
      <c r="G525" s="164"/>
      <c r="H525" s="42"/>
    </row>
    <row r="526" spans="1:8" ht="15">
      <c r="A526" s="38"/>
      <c r="B526" s="39"/>
      <c r="C526" s="39"/>
      <c r="D526" s="39"/>
      <c r="E526" s="39"/>
      <c r="F526" s="42"/>
      <c r="G526" s="164"/>
      <c r="H526" s="42"/>
    </row>
    <row r="527" spans="1:8" ht="15">
      <c r="A527" s="38"/>
      <c r="B527" s="39"/>
      <c r="C527" s="39"/>
      <c r="D527" s="39"/>
      <c r="E527" s="39"/>
      <c r="F527" s="42"/>
      <c r="G527" s="164"/>
      <c r="H527" s="42"/>
    </row>
    <row r="528" spans="1:8" ht="15">
      <c r="A528" s="38"/>
      <c r="B528" s="39"/>
      <c r="C528" s="39"/>
      <c r="D528" s="39"/>
      <c r="E528" s="39"/>
      <c r="F528" s="42"/>
      <c r="G528" s="164"/>
      <c r="H528" s="42"/>
    </row>
    <row r="529" spans="1:8" ht="15">
      <c r="A529" s="38"/>
      <c r="B529" s="39"/>
      <c r="C529" s="39"/>
      <c r="D529" s="39"/>
      <c r="E529" s="39"/>
      <c r="F529" s="42"/>
      <c r="G529" s="164"/>
      <c r="H529" s="42"/>
    </row>
    <row r="530" spans="1:8" ht="15">
      <c r="A530" s="38"/>
      <c r="B530" s="39"/>
      <c r="C530" s="39"/>
      <c r="D530" s="39"/>
      <c r="E530" s="39"/>
      <c r="F530" s="42"/>
      <c r="G530" s="164"/>
      <c r="H530" s="42"/>
    </row>
    <row r="531" spans="1:8" ht="15">
      <c r="A531" s="38"/>
      <c r="B531" s="39"/>
      <c r="C531" s="39"/>
      <c r="D531" s="39"/>
      <c r="E531" s="39"/>
      <c r="F531" s="42"/>
      <c r="G531" s="164"/>
      <c r="H531" s="42"/>
    </row>
    <row r="532" spans="1:8" ht="15">
      <c r="A532" s="38"/>
      <c r="B532" s="39"/>
      <c r="C532" s="39"/>
      <c r="D532" s="39"/>
      <c r="E532" s="39"/>
      <c r="F532" s="42"/>
      <c r="G532" s="164"/>
      <c r="H532" s="42"/>
    </row>
    <row r="533" spans="1:8" ht="15">
      <c r="A533" s="38"/>
      <c r="B533" s="39"/>
      <c r="C533" s="39"/>
      <c r="D533" s="39"/>
      <c r="E533" s="39"/>
      <c r="F533" s="42"/>
      <c r="G533" s="164"/>
      <c r="H533" s="42"/>
    </row>
    <row r="534" spans="1:8" ht="15">
      <c r="A534" s="38"/>
      <c r="B534" s="39"/>
      <c r="C534" s="39"/>
      <c r="D534" s="39"/>
      <c r="E534" s="39"/>
      <c r="F534" s="42"/>
      <c r="G534" s="164"/>
      <c r="H534" s="42"/>
    </row>
    <row r="535" spans="1:8" ht="15">
      <c r="A535" s="38"/>
      <c r="B535" s="39"/>
      <c r="C535" s="39"/>
      <c r="D535" s="39"/>
      <c r="E535" s="39"/>
      <c r="F535" s="42"/>
      <c r="G535" s="164"/>
      <c r="H535" s="42"/>
    </row>
    <row r="536" spans="1:8" ht="15">
      <c r="A536" s="38"/>
      <c r="B536" s="39"/>
      <c r="C536" s="39"/>
      <c r="D536" s="39"/>
      <c r="E536" s="39"/>
      <c r="F536" s="42"/>
      <c r="G536" s="164"/>
      <c r="H536" s="42"/>
    </row>
    <row r="537" spans="1:8" ht="15">
      <c r="A537" s="38"/>
      <c r="B537" s="39"/>
      <c r="C537" s="39"/>
      <c r="D537" s="39"/>
      <c r="E537" s="39"/>
      <c r="F537" s="42"/>
      <c r="G537" s="164"/>
      <c r="H537" s="42"/>
    </row>
    <row r="538" spans="1:8" ht="15">
      <c r="A538" s="38"/>
      <c r="B538" s="39"/>
      <c r="C538" s="39"/>
      <c r="D538" s="39"/>
      <c r="E538" s="39"/>
      <c r="F538" s="42"/>
      <c r="G538" s="164"/>
      <c r="H538" s="42"/>
    </row>
    <row r="539" spans="1:8" ht="15">
      <c r="A539" s="38"/>
      <c r="B539" s="39"/>
      <c r="C539" s="39"/>
      <c r="D539" s="39"/>
      <c r="E539" s="39"/>
      <c r="F539" s="42"/>
      <c r="G539" s="164"/>
      <c r="H539" s="42"/>
    </row>
    <row r="540" spans="1:8" ht="15">
      <c r="A540" s="38"/>
      <c r="B540" s="39"/>
      <c r="C540" s="39"/>
      <c r="D540" s="39"/>
      <c r="E540" s="39"/>
      <c r="F540" s="42"/>
      <c r="G540" s="164"/>
      <c r="H540" s="42"/>
    </row>
    <row r="541" spans="1:8" ht="15">
      <c r="A541" s="38"/>
      <c r="B541" s="39"/>
      <c r="C541" s="39"/>
      <c r="D541" s="39"/>
      <c r="E541" s="39"/>
      <c r="F541" s="42"/>
      <c r="G541" s="164"/>
      <c r="H541" s="42"/>
    </row>
    <row r="542" spans="1:8" ht="15">
      <c r="A542" s="38"/>
      <c r="B542" s="39"/>
      <c r="C542" s="39"/>
      <c r="D542" s="39"/>
      <c r="E542" s="39"/>
      <c r="F542" s="42"/>
      <c r="G542" s="164"/>
      <c r="H542" s="42"/>
    </row>
    <row r="543" spans="1:8" ht="15">
      <c r="A543" s="38"/>
      <c r="B543" s="39"/>
      <c r="C543" s="39"/>
      <c r="D543" s="39"/>
      <c r="E543" s="39"/>
      <c r="F543" s="42"/>
      <c r="G543" s="164"/>
      <c r="H543" s="42"/>
    </row>
    <row r="544" spans="1:8" ht="15">
      <c r="A544" s="38"/>
      <c r="B544" s="39"/>
      <c r="C544" s="39"/>
      <c r="D544" s="39"/>
      <c r="E544" s="39"/>
      <c r="F544" s="42"/>
      <c r="G544" s="164"/>
      <c r="H544" s="42"/>
    </row>
    <row r="545" spans="1:8" ht="15">
      <c r="A545" s="38"/>
      <c r="B545" s="39"/>
      <c r="C545" s="39"/>
      <c r="D545" s="39"/>
      <c r="E545" s="39"/>
      <c r="F545" s="42"/>
      <c r="G545" s="164"/>
      <c r="H545" s="42"/>
    </row>
    <row r="546" spans="1:8" ht="15">
      <c r="A546" s="38"/>
      <c r="B546" s="39"/>
      <c r="C546" s="39"/>
      <c r="D546" s="39"/>
      <c r="E546" s="39"/>
      <c r="F546" s="42"/>
      <c r="G546" s="164"/>
      <c r="H546" s="42"/>
    </row>
    <row r="547" spans="1:8" ht="15">
      <c r="A547" s="38"/>
      <c r="B547" s="39"/>
      <c r="C547" s="39"/>
      <c r="D547" s="39"/>
      <c r="E547" s="39"/>
      <c r="F547" s="42"/>
      <c r="G547" s="164"/>
      <c r="H547" s="42"/>
    </row>
    <row r="548" spans="1:8" ht="15">
      <c r="A548" s="38"/>
      <c r="B548" s="39"/>
      <c r="C548" s="39"/>
      <c r="D548" s="39"/>
      <c r="E548" s="39"/>
      <c r="F548" s="42"/>
      <c r="G548" s="164"/>
      <c r="H548" s="42"/>
    </row>
    <row r="549" spans="1:8" ht="15">
      <c r="A549" s="38"/>
      <c r="B549" s="39"/>
      <c r="C549" s="39"/>
      <c r="D549" s="39"/>
      <c r="E549" s="39"/>
      <c r="F549" s="42"/>
      <c r="G549" s="164"/>
      <c r="H549" s="42"/>
    </row>
    <row r="550" spans="1:8" ht="15">
      <c r="A550" s="38"/>
      <c r="B550" s="39"/>
      <c r="C550" s="39"/>
      <c r="D550" s="39"/>
      <c r="E550" s="39"/>
      <c r="F550" s="42"/>
      <c r="G550" s="164"/>
      <c r="H550" s="42"/>
    </row>
    <row r="551" spans="1:8" ht="15">
      <c r="A551" s="38"/>
      <c r="B551" s="39"/>
      <c r="C551" s="39"/>
      <c r="D551" s="39"/>
      <c r="E551" s="39"/>
      <c r="F551" s="42"/>
      <c r="G551" s="164"/>
      <c r="H551" s="42"/>
    </row>
    <row r="552" spans="1:8" ht="15">
      <c r="A552" s="38"/>
      <c r="B552" s="39"/>
      <c r="C552" s="39"/>
      <c r="D552" s="39"/>
      <c r="E552" s="39"/>
      <c r="F552" s="42"/>
      <c r="G552" s="164"/>
      <c r="H552" s="42"/>
    </row>
    <row r="553" spans="1:8" ht="15">
      <c r="A553" s="38"/>
      <c r="B553" s="39"/>
      <c r="C553" s="39"/>
      <c r="D553" s="39"/>
      <c r="E553" s="39"/>
      <c r="F553" s="42"/>
      <c r="G553" s="164"/>
      <c r="H553" s="42"/>
    </row>
    <row r="554" spans="1:8" ht="15">
      <c r="A554" s="38"/>
      <c r="B554" s="39"/>
      <c r="C554" s="39"/>
      <c r="D554" s="39"/>
      <c r="E554" s="39"/>
      <c r="F554" s="42"/>
      <c r="G554" s="164"/>
      <c r="H554" s="42"/>
    </row>
    <row r="555" spans="1:8" ht="15">
      <c r="A555" s="38"/>
      <c r="B555" s="39"/>
      <c r="C555" s="39"/>
      <c r="D555" s="39"/>
      <c r="E555" s="39"/>
      <c r="F555" s="42"/>
      <c r="G555" s="164"/>
      <c r="H555" s="42"/>
    </row>
    <row r="556" spans="1:8" ht="15">
      <c r="A556" s="38"/>
      <c r="B556" s="39"/>
      <c r="C556" s="39"/>
      <c r="D556" s="39"/>
      <c r="E556" s="39"/>
      <c r="F556" s="42"/>
      <c r="G556" s="164"/>
      <c r="H556" s="42"/>
    </row>
    <row r="557" spans="1:8" ht="15">
      <c r="A557" s="38"/>
      <c r="B557" s="39"/>
      <c r="C557" s="39"/>
      <c r="D557" s="39"/>
      <c r="E557" s="39"/>
      <c r="F557" s="42"/>
      <c r="G557" s="164"/>
      <c r="H557" s="42"/>
    </row>
    <row r="558" spans="1:8" ht="15">
      <c r="A558" s="38"/>
      <c r="B558" s="39"/>
      <c r="C558" s="39"/>
      <c r="D558" s="39"/>
      <c r="E558" s="39"/>
      <c r="F558" s="42"/>
      <c r="G558" s="164"/>
      <c r="H558" s="42"/>
    </row>
    <row r="559" spans="1:8" ht="15">
      <c r="A559" s="38"/>
      <c r="B559" s="39"/>
      <c r="C559" s="39"/>
      <c r="D559" s="39"/>
      <c r="E559" s="39"/>
      <c r="F559" s="42"/>
      <c r="G559" s="164"/>
      <c r="H559" s="42"/>
    </row>
    <row r="560" spans="1:8" ht="15">
      <c r="A560" s="38"/>
      <c r="B560" s="39"/>
      <c r="C560" s="39"/>
      <c r="D560" s="39"/>
      <c r="E560" s="39"/>
      <c r="F560" s="42"/>
      <c r="G560" s="164"/>
      <c r="H560" s="42"/>
    </row>
    <row r="561" spans="1:8" ht="15">
      <c r="A561" s="38"/>
      <c r="B561" s="39"/>
      <c r="C561" s="39"/>
      <c r="D561" s="39"/>
      <c r="E561" s="39"/>
      <c r="F561" s="42"/>
      <c r="G561" s="164"/>
      <c r="H561" s="42"/>
    </row>
    <row r="562" spans="1:8" ht="15">
      <c r="A562" s="38"/>
      <c r="B562" s="39"/>
      <c r="C562" s="39"/>
      <c r="D562" s="39"/>
      <c r="E562" s="39"/>
      <c r="F562" s="42"/>
      <c r="G562" s="164"/>
      <c r="H562" s="42"/>
    </row>
    <row r="563" spans="1:8" ht="15">
      <c r="A563" s="38"/>
      <c r="B563" s="39"/>
      <c r="C563" s="39"/>
      <c r="D563" s="39"/>
      <c r="E563" s="39"/>
      <c r="F563" s="42"/>
      <c r="G563" s="164"/>
      <c r="H563" s="42"/>
    </row>
    <row r="564" spans="1:8" ht="15">
      <c r="A564" s="38"/>
      <c r="B564" s="39"/>
      <c r="C564" s="39"/>
      <c r="D564" s="39"/>
      <c r="E564" s="39"/>
      <c r="F564" s="42"/>
      <c r="G564" s="164"/>
      <c r="H564" s="42"/>
    </row>
    <row r="565" spans="1:8" ht="15">
      <c r="A565" s="38"/>
      <c r="B565" s="39"/>
      <c r="C565" s="39"/>
      <c r="D565" s="39"/>
      <c r="E565" s="39"/>
      <c r="F565" s="42"/>
      <c r="G565" s="164"/>
      <c r="H565" s="42"/>
    </row>
    <row r="566" spans="1:8" ht="15">
      <c r="A566" s="38"/>
      <c r="B566" s="39"/>
      <c r="C566" s="39"/>
      <c r="D566" s="39"/>
      <c r="E566" s="39"/>
      <c r="F566" s="42"/>
      <c r="G566" s="164"/>
      <c r="H566" s="42"/>
    </row>
    <row r="567" spans="1:8" ht="15">
      <c r="A567" s="38"/>
      <c r="B567" s="39"/>
      <c r="C567" s="39"/>
      <c r="D567" s="39"/>
      <c r="E567" s="39"/>
      <c r="F567" s="42"/>
      <c r="G567" s="164"/>
      <c r="H567" s="42"/>
    </row>
    <row r="568" spans="1:8" ht="15">
      <c r="A568" s="38"/>
      <c r="B568" s="39"/>
      <c r="C568" s="39"/>
      <c r="D568" s="39"/>
      <c r="E568" s="39"/>
      <c r="F568" s="42"/>
      <c r="G568" s="164"/>
      <c r="H568" s="42"/>
    </row>
    <row r="569" spans="1:8" ht="15">
      <c r="A569" s="38"/>
      <c r="B569" s="39"/>
      <c r="C569" s="39"/>
      <c r="D569" s="39"/>
      <c r="E569" s="39"/>
      <c r="F569" s="42"/>
      <c r="G569" s="164"/>
      <c r="H569" s="42"/>
    </row>
    <row r="570" spans="1:8" ht="15">
      <c r="A570" s="38"/>
      <c r="B570" s="39"/>
      <c r="C570" s="39"/>
      <c r="D570" s="39"/>
      <c r="E570" s="39"/>
      <c r="F570" s="42"/>
      <c r="G570" s="164"/>
      <c r="H570" s="42"/>
    </row>
    <row r="571" spans="1:8" ht="15">
      <c r="A571" s="38"/>
      <c r="B571" s="39"/>
      <c r="C571" s="39"/>
      <c r="D571" s="39"/>
      <c r="E571" s="39"/>
      <c r="F571" s="42"/>
      <c r="G571" s="164"/>
      <c r="H571" s="42"/>
    </row>
    <row r="572" spans="1:8" ht="15">
      <c r="A572" s="38"/>
      <c r="B572" s="39"/>
      <c r="C572" s="39"/>
      <c r="D572" s="39"/>
      <c r="E572" s="39"/>
      <c r="F572" s="42"/>
      <c r="G572" s="164"/>
      <c r="H572" s="42"/>
    </row>
    <row r="573" spans="1:8" ht="15">
      <c r="A573" s="38"/>
      <c r="B573" s="39"/>
      <c r="C573" s="39"/>
      <c r="D573" s="39"/>
      <c r="E573" s="39"/>
      <c r="F573" s="42"/>
      <c r="G573" s="164"/>
      <c r="H573" s="42"/>
    </row>
    <row r="574" spans="1:8" ht="15">
      <c r="A574" s="38"/>
      <c r="B574" s="39"/>
      <c r="C574" s="39"/>
      <c r="D574" s="39"/>
      <c r="E574" s="39"/>
      <c r="F574" s="42"/>
      <c r="G574" s="164"/>
      <c r="H574" s="42"/>
    </row>
    <row r="575" spans="1:8" ht="15">
      <c r="A575" s="38"/>
      <c r="B575" s="39"/>
      <c r="C575" s="39"/>
      <c r="D575" s="39"/>
      <c r="E575" s="39"/>
      <c r="F575" s="42"/>
      <c r="G575" s="164"/>
      <c r="H575" s="42"/>
    </row>
    <row r="576" spans="1:8" ht="15">
      <c r="A576" s="38"/>
      <c r="B576" s="39"/>
      <c r="C576" s="39"/>
      <c r="D576" s="39"/>
      <c r="E576" s="39"/>
      <c r="F576" s="42"/>
      <c r="G576" s="164"/>
      <c r="H576" s="42"/>
    </row>
    <row r="577" spans="1:8" ht="15">
      <c r="A577" s="38"/>
      <c r="B577" s="39"/>
      <c r="C577" s="39"/>
      <c r="D577" s="39"/>
      <c r="E577" s="39"/>
      <c r="F577" s="42"/>
      <c r="G577" s="164"/>
      <c r="H577" s="42"/>
    </row>
    <row r="578" spans="1:8" ht="15">
      <c r="A578" s="38"/>
      <c r="B578" s="39"/>
      <c r="C578" s="39"/>
      <c r="D578" s="39"/>
      <c r="E578" s="39"/>
      <c r="F578" s="42"/>
      <c r="G578" s="164"/>
      <c r="H578" s="42"/>
    </row>
    <row r="579" spans="1:8" ht="15">
      <c r="A579" s="38"/>
      <c r="B579" s="39"/>
      <c r="C579" s="39"/>
      <c r="D579" s="39"/>
      <c r="E579" s="39"/>
      <c r="F579" s="42"/>
      <c r="G579" s="164"/>
      <c r="H579" s="42"/>
    </row>
    <row r="580" spans="1:8" ht="15">
      <c r="A580" s="38"/>
      <c r="B580" s="39"/>
      <c r="C580" s="39"/>
      <c r="D580" s="39"/>
      <c r="E580" s="39"/>
      <c r="F580" s="42"/>
      <c r="G580" s="164"/>
      <c r="H580" s="42"/>
    </row>
    <row r="581" spans="1:8" ht="15">
      <c r="A581" s="38"/>
      <c r="B581" s="39"/>
      <c r="C581" s="39"/>
      <c r="D581" s="39"/>
      <c r="E581" s="39"/>
      <c r="F581" s="42"/>
      <c r="G581" s="164"/>
      <c r="H581" s="42"/>
    </row>
    <row r="582" spans="1:8" ht="15">
      <c r="A582" s="38"/>
      <c r="B582" s="39"/>
      <c r="C582" s="39"/>
      <c r="D582" s="39"/>
      <c r="E582" s="39"/>
      <c r="F582" s="42"/>
      <c r="G582" s="164"/>
      <c r="H582" s="42"/>
    </row>
    <row r="583" spans="1:8" ht="15">
      <c r="A583" s="38"/>
      <c r="B583" s="39"/>
      <c r="C583" s="39"/>
      <c r="D583" s="39"/>
      <c r="E583" s="39"/>
      <c r="F583" s="42"/>
      <c r="G583" s="164"/>
      <c r="H583" s="42"/>
    </row>
    <row r="584" spans="1:8" ht="15">
      <c r="A584" s="38"/>
      <c r="B584" s="39"/>
      <c r="C584" s="39"/>
      <c r="D584" s="39"/>
      <c r="E584" s="39"/>
      <c r="F584" s="42"/>
      <c r="G584" s="164"/>
      <c r="H584" s="42"/>
    </row>
    <row r="585" spans="1:8" ht="15">
      <c r="A585" s="38"/>
      <c r="B585" s="39"/>
      <c r="C585" s="39"/>
      <c r="D585" s="39"/>
      <c r="E585" s="39"/>
      <c r="F585" s="42"/>
      <c r="G585" s="164"/>
      <c r="H585" s="42"/>
    </row>
    <row r="586" spans="1:8" ht="15">
      <c r="A586" s="38"/>
      <c r="B586" s="39"/>
      <c r="C586" s="39"/>
      <c r="D586" s="39"/>
      <c r="E586" s="39"/>
      <c r="F586" s="42"/>
      <c r="G586" s="164"/>
      <c r="H586" s="42"/>
    </row>
    <row r="587" spans="1:8" ht="15">
      <c r="A587" s="38"/>
      <c r="B587" s="39"/>
      <c r="C587" s="39"/>
      <c r="D587" s="39"/>
      <c r="E587" s="39"/>
      <c r="F587" s="42"/>
      <c r="G587" s="164"/>
      <c r="H587" s="42"/>
    </row>
    <row r="588" spans="1:8" ht="15">
      <c r="A588" s="38"/>
      <c r="B588" s="39"/>
      <c r="C588" s="39"/>
      <c r="D588" s="39"/>
      <c r="E588" s="39"/>
      <c r="F588" s="42"/>
      <c r="G588" s="164"/>
      <c r="H588" s="42"/>
    </row>
    <row r="589" spans="1:8" ht="15">
      <c r="A589" s="38"/>
      <c r="B589" s="39"/>
      <c r="C589" s="39"/>
      <c r="D589" s="39"/>
      <c r="E589" s="39"/>
      <c r="F589" s="42"/>
      <c r="G589" s="164"/>
      <c r="H589" s="42"/>
    </row>
    <row r="590" spans="1:8" ht="15">
      <c r="A590" s="38"/>
      <c r="B590" s="39"/>
      <c r="C590" s="39"/>
      <c r="D590" s="39"/>
      <c r="E590" s="39"/>
      <c r="F590" s="42"/>
      <c r="G590" s="164"/>
      <c r="H590" s="42"/>
    </row>
    <row r="591" spans="1:8" ht="15">
      <c r="A591" s="38"/>
      <c r="B591" s="39"/>
      <c r="C591" s="39"/>
      <c r="D591" s="39"/>
      <c r="E591" s="39"/>
      <c r="F591" s="42"/>
      <c r="G591" s="164"/>
      <c r="H591" s="42"/>
    </row>
    <row r="592" spans="1:8" ht="15">
      <c r="A592" s="38"/>
      <c r="B592" s="39"/>
      <c r="C592" s="39"/>
      <c r="D592" s="39"/>
      <c r="E592" s="39"/>
      <c r="F592" s="42"/>
      <c r="G592" s="164"/>
      <c r="H592" s="42"/>
    </row>
    <row r="593" spans="1:8" ht="15">
      <c r="A593" s="38"/>
      <c r="B593" s="39"/>
      <c r="C593" s="39"/>
      <c r="D593" s="39"/>
      <c r="E593" s="39"/>
      <c r="F593" s="42"/>
      <c r="G593" s="164"/>
      <c r="H593" s="42"/>
    </row>
    <row r="594" spans="1:8" ht="15">
      <c r="A594" s="38"/>
      <c r="B594" s="39"/>
      <c r="C594" s="39"/>
      <c r="D594" s="39"/>
      <c r="E594" s="39"/>
      <c r="F594" s="42"/>
      <c r="G594" s="164"/>
      <c r="H594" s="42"/>
    </row>
    <row r="595" spans="1:8" ht="15">
      <c r="A595" s="38"/>
      <c r="B595" s="39"/>
      <c r="C595" s="39"/>
      <c r="D595" s="39"/>
      <c r="E595" s="39"/>
      <c r="F595" s="42"/>
      <c r="G595" s="164"/>
      <c r="H595" s="42"/>
    </row>
    <row r="596" spans="1:8" ht="15">
      <c r="A596" s="38"/>
      <c r="B596" s="39"/>
      <c r="C596" s="39"/>
      <c r="D596" s="39"/>
      <c r="E596" s="39"/>
      <c r="F596" s="42"/>
      <c r="G596" s="164"/>
      <c r="H596" s="42"/>
    </row>
    <row r="597" spans="1:8" ht="15">
      <c r="A597" s="38"/>
      <c r="B597" s="39"/>
      <c r="C597" s="39"/>
      <c r="D597" s="39"/>
      <c r="E597" s="39"/>
      <c r="F597" s="42"/>
      <c r="G597" s="164"/>
      <c r="H597" s="42"/>
    </row>
    <row r="598" spans="1:8" ht="15">
      <c r="A598" s="38"/>
      <c r="B598" s="39"/>
      <c r="C598" s="39"/>
      <c r="D598" s="39"/>
      <c r="E598" s="39"/>
      <c r="F598" s="42"/>
      <c r="G598" s="164"/>
      <c r="H598" s="42"/>
    </row>
    <row r="599" spans="1:8" ht="15">
      <c r="A599" s="38"/>
      <c r="B599" s="39"/>
      <c r="C599" s="39"/>
      <c r="D599" s="39"/>
      <c r="E599" s="39"/>
      <c r="F599" s="42"/>
      <c r="G599" s="164"/>
      <c r="H599" s="42"/>
    </row>
    <row r="600" spans="1:8" ht="15">
      <c r="A600" s="38"/>
      <c r="B600" s="39"/>
      <c r="C600" s="39"/>
      <c r="D600" s="39"/>
      <c r="E600" s="39"/>
      <c r="F600" s="42"/>
      <c r="G600" s="164"/>
      <c r="H600" s="42"/>
    </row>
    <row r="601" spans="1:8" ht="15">
      <c r="A601" s="38"/>
      <c r="B601" s="39"/>
      <c r="C601" s="39"/>
      <c r="D601" s="39"/>
      <c r="E601" s="39"/>
      <c r="F601" s="42"/>
      <c r="G601" s="164"/>
      <c r="H601" s="42"/>
    </row>
    <row r="602" spans="1:8" ht="15">
      <c r="A602" s="38"/>
      <c r="B602" s="39"/>
      <c r="C602" s="39"/>
      <c r="D602" s="39"/>
      <c r="E602" s="39"/>
      <c r="F602" s="42"/>
      <c r="G602" s="164"/>
      <c r="H602" s="42"/>
    </row>
    <row r="603" spans="1:8" ht="15">
      <c r="A603" s="38"/>
      <c r="B603" s="39"/>
      <c r="C603" s="39"/>
      <c r="D603" s="39"/>
      <c r="E603" s="39"/>
      <c r="F603" s="42"/>
      <c r="G603" s="164"/>
      <c r="H603" s="42"/>
    </row>
    <row r="604" spans="1:8" ht="15">
      <c r="A604" s="38"/>
      <c r="B604" s="39"/>
      <c r="C604" s="39"/>
      <c r="D604" s="39"/>
      <c r="E604" s="39"/>
      <c r="F604" s="42"/>
      <c r="G604" s="164"/>
      <c r="H604" s="42"/>
    </row>
    <row r="605" spans="1:8" ht="15">
      <c r="A605" s="38"/>
      <c r="B605" s="39"/>
      <c r="C605" s="39"/>
      <c r="D605" s="39"/>
      <c r="E605" s="39"/>
      <c r="F605" s="42"/>
      <c r="G605" s="164"/>
      <c r="H605" s="42"/>
    </row>
    <row r="606" spans="1:8" ht="15">
      <c r="A606" s="38"/>
      <c r="B606" s="39"/>
      <c r="C606" s="39"/>
      <c r="D606" s="39"/>
      <c r="E606" s="39"/>
      <c r="F606" s="42"/>
      <c r="G606" s="164"/>
      <c r="H606" s="42"/>
    </row>
    <row r="607" spans="1:8" ht="15">
      <c r="A607" s="38"/>
      <c r="B607" s="39"/>
      <c r="C607" s="39"/>
      <c r="D607" s="39"/>
      <c r="E607" s="39"/>
      <c r="F607" s="42"/>
      <c r="G607" s="164"/>
      <c r="H607" s="42"/>
    </row>
    <row r="608" spans="1:8" ht="15">
      <c r="A608" s="38"/>
      <c r="B608" s="39"/>
      <c r="C608" s="39"/>
      <c r="D608" s="39"/>
      <c r="E608" s="39"/>
      <c r="F608" s="42"/>
      <c r="G608" s="164"/>
      <c r="H608" s="42"/>
    </row>
    <row r="609" spans="1:8" ht="15">
      <c r="A609" s="38"/>
      <c r="B609" s="39"/>
      <c r="C609" s="39"/>
      <c r="D609" s="39"/>
      <c r="E609" s="39"/>
      <c r="F609" s="42"/>
      <c r="G609" s="164"/>
      <c r="H609" s="42"/>
    </row>
    <row r="610" spans="1:8" ht="15">
      <c r="A610" s="38"/>
      <c r="B610" s="39"/>
      <c r="C610" s="39"/>
      <c r="D610" s="39"/>
      <c r="E610" s="39"/>
      <c r="F610" s="42"/>
      <c r="G610" s="164"/>
      <c r="H610" s="42"/>
    </row>
    <row r="611" spans="1:8" ht="15">
      <c r="A611" s="38"/>
      <c r="B611" s="39"/>
      <c r="C611" s="39"/>
      <c r="D611" s="39"/>
      <c r="E611" s="39"/>
      <c r="F611" s="42"/>
      <c r="G611" s="164"/>
      <c r="H611" s="42"/>
    </row>
    <row r="612" spans="1:8" ht="15">
      <c r="A612" s="38"/>
      <c r="B612" s="39"/>
      <c r="C612" s="39"/>
      <c r="D612" s="39"/>
      <c r="E612" s="39"/>
      <c r="F612" s="42"/>
      <c r="G612" s="164"/>
      <c r="H612" s="42"/>
    </row>
    <row r="613" spans="1:8" ht="15">
      <c r="A613" s="38"/>
      <c r="B613" s="39"/>
      <c r="C613" s="39"/>
      <c r="D613" s="39"/>
      <c r="E613" s="39"/>
      <c r="F613" s="42"/>
      <c r="G613" s="164"/>
      <c r="H613" s="42"/>
    </row>
    <row r="614" spans="1:8" ht="15">
      <c r="A614" s="38"/>
      <c r="B614" s="39"/>
      <c r="C614" s="39"/>
      <c r="D614" s="39"/>
      <c r="E614" s="39"/>
      <c r="F614" s="42"/>
      <c r="G614" s="164"/>
      <c r="H614" s="42"/>
    </row>
    <row r="615" spans="1:8" ht="15">
      <c r="A615" s="38"/>
      <c r="B615" s="39"/>
      <c r="C615" s="39"/>
      <c r="D615" s="39"/>
      <c r="E615" s="39"/>
      <c r="F615" s="42"/>
      <c r="G615" s="164"/>
      <c r="H615" s="42"/>
    </row>
    <row r="616" spans="1:8" ht="15">
      <c r="A616" s="38"/>
      <c r="B616" s="39"/>
      <c r="C616" s="39"/>
      <c r="D616" s="39"/>
      <c r="E616" s="39"/>
      <c r="F616" s="42"/>
      <c r="G616" s="164"/>
      <c r="H616" s="42"/>
    </row>
    <row r="617" spans="1:8" ht="15">
      <c r="A617" s="38"/>
      <c r="B617" s="39"/>
      <c r="C617" s="39"/>
      <c r="D617" s="39"/>
      <c r="E617" s="39"/>
      <c r="F617" s="42"/>
      <c r="G617" s="164"/>
      <c r="H617" s="42"/>
    </row>
    <row r="618" spans="1:8" ht="15">
      <c r="A618" s="38"/>
      <c r="B618" s="39"/>
      <c r="C618" s="39"/>
      <c r="D618" s="39"/>
      <c r="E618" s="39"/>
      <c r="F618" s="42"/>
      <c r="G618" s="164"/>
      <c r="H618" s="42"/>
    </row>
    <row r="619" spans="1:8" ht="15">
      <c r="A619" s="38"/>
      <c r="B619" s="39"/>
      <c r="C619" s="39"/>
      <c r="D619" s="39"/>
      <c r="E619" s="39"/>
      <c r="F619" s="42"/>
      <c r="G619" s="164"/>
      <c r="H619" s="42"/>
    </row>
    <row r="620" spans="1:8" ht="15">
      <c r="A620" s="38"/>
      <c r="B620" s="39"/>
      <c r="C620" s="39"/>
      <c r="D620" s="39"/>
      <c r="E620" s="39"/>
      <c r="F620" s="42"/>
      <c r="G620" s="164"/>
      <c r="H620" s="42"/>
    </row>
    <row r="621" spans="1:8" ht="15">
      <c r="A621" s="38"/>
      <c r="B621" s="39"/>
      <c r="C621" s="39"/>
      <c r="D621" s="39"/>
      <c r="E621" s="39"/>
      <c r="F621" s="42"/>
      <c r="G621" s="164"/>
      <c r="H621" s="42"/>
    </row>
    <row r="622" spans="1:8" ht="15">
      <c r="A622" s="38"/>
      <c r="B622" s="39"/>
      <c r="C622" s="39"/>
      <c r="D622" s="39"/>
      <c r="E622" s="39"/>
      <c r="F622" s="42"/>
      <c r="G622" s="164"/>
      <c r="H622" s="42"/>
    </row>
    <row r="623" spans="1:8" ht="15">
      <c r="A623" s="38"/>
      <c r="B623" s="39"/>
      <c r="C623" s="39"/>
      <c r="D623" s="39"/>
      <c r="E623" s="39"/>
      <c r="F623" s="42"/>
      <c r="G623" s="164"/>
      <c r="H623" s="42"/>
    </row>
    <row r="624" spans="1:8" ht="15">
      <c r="A624" s="38"/>
      <c r="B624" s="39"/>
      <c r="C624" s="39"/>
      <c r="D624" s="39"/>
      <c r="E624" s="39"/>
      <c r="F624" s="42"/>
      <c r="G624" s="164"/>
      <c r="H624" s="42"/>
    </row>
    <row r="625" spans="1:8" ht="15">
      <c r="A625" s="38"/>
      <c r="B625" s="39"/>
      <c r="C625" s="39"/>
      <c r="D625" s="39"/>
      <c r="E625" s="39"/>
      <c r="F625" s="42"/>
      <c r="G625" s="164"/>
      <c r="H625" s="42"/>
    </row>
    <row r="626" spans="1:8" ht="15">
      <c r="A626" s="38"/>
      <c r="B626" s="39"/>
      <c r="C626" s="39"/>
      <c r="D626" s="39"/>
      <c r="E626" s="39"/>
      <c r="F626" s="42"/>
      <c r="G626" s="164"/>
      <c r="H626" s="42"/>
    </row>
    <row r="627" spans="1:8" ht="15">
      <c r="A627" s="38"/>
      <c r="B627" s="39"/>
      <c r="C627" s="39"/>
      <c r="D627" s="39"/>
      <c r="E627" s="39"/>
      <c r="F627" s="42"/>
      <c r="G627" s="164"/>
      <c r="H627" s="42"/>
    </row>
    <row r="628" spans="1:8" ht="15">
      <c r="A628" s="38"/>
      <c r="B628" s="39"/>
      <c r="C628" s="39"/>
      <c r="D628" s="39"/>
      <c r="E628" s="39"/>
      <c r="F628" s="42"/>
      <c r="G628" s="164"/>
      <c r="H628" s="42"/>
    </row>
    <row r="629" spans="1:8" ht="15">
      <c r="A629" s="38"/>
      <c r="B629" s="39"/>
      <c r="C629" s="39"/>
      <c r="D629" s="39"/>
      <c r="E629" s="39"/>
      <c r="F629" s="42"/>
      <c r="G629" s="164"/>
      <c r="H629" s="42"/>
    </row>
    <row r="630" spans="1:8" ht="15">
      <c r="A630" s="38"/>
      <c r="B630" s="39"/>
      <c r="C630" s="39"/>
      <c r="D630" s="39"/>
      <c r="E630" s="39"/>
      <c r="F630" s="42"/>
      <c r="G630" s="164"/>
      <c r="H630" s="42"/>
    </row>
    <row r="631" spans="1:8" ht="15">
      <c r="A631" s="38"/>
      <c r="B631" s="39"/>
      <c r="C631" s="39"/>
      <c r="D631" s="39"/>
      <c r="E631" s="39"/>
      <c r="F631" s="42"/>
      <c r="G631" s="164"/>
      <c r="H631" s="42"/>
    </row>
    <row r="632" spans="1:8" ht="15">
      <c r="A632" s="38"/>
      <c r="B632" s="39"/>
      <c r="C632" s="39"/>
      <c r="D632" s="39"/>
      <c r="E632" s="39"/>
      <c r="F632" s="42"/>
      <c r="G632" s="164"/>
      <c r="H632" s="42"/>
    </row>
    <row r="633" spans="1:8" ht="15">
      <c r="A633" s="38"/>
      <c r="B633" s="39"/>
      <c r="C633" s="39"/>
      <c r="D633" s="39"/>
      <c r="E633" s="39"/>
      <c r="F633" s="42"/>
      <c r="G633" s="164"/>
      <c r="H633" s="42"/>
    </row>
    <row r="634" spans="1:8" ht="15">
      <c r="A634" s="38"/>
      <c r="B634" s="39"/>
      <c r="C634" s="39"/>
      <c r="D634" s="39"/>
      <c r="E634" s="39"/>
      <c r="F634" s="42"/>
      <c r="G634" s="164"/>
      <c r="H634" s="42"/>
    </row>
    <row r="635" spans="1:8" ht="15">
      <c r="A635" s="38"/>
      <c r="B635" s="39"/>
      <c r="C635" s="39"/>
      <c r="D635" s="39"/>
      <c r="E635" s="39"/>
      <c r="F635" s="42"/>
      <c r="G635" s="164"/>
      <c r="H635" s="42"/>
    </row>
    <row r="636" spans="1:8" ht="15">
      <c r="A636" s="38"/>
      <c r="B636" s="39"/>
      <c r="C636" s="39"/>
      <c r="D636" s="39"/>
      <c r="E636" s="39"/>
      <c r="F636" s="42"/>
      <c r="G636" s="164"/>
      <c r="H636" s="42"/>
    </row>
    <row r="637" spans="1:8" ht="15">
      <c r="A637" s="38"/>
      <c r="B637" s="39"/>
      <c r="C637" s="39"/>
      <c r="D637" s="39"/>
      <c r="E637" s="39"/>
      <c r="F637" s="42"/>
      <c r="G637" s="164"/>
      <c r="H637" s="42"/>
    </row>
    <row r="638" spans="1:8" ht="15">
      <c r="A638" s="38"/>
      <c r="B638" s="39"/>
      <c r="C638" s="39"/>
      <c r="D638" s="39"/>
      <c r="E638" s="39"/>
      <c r="F638" s="42"/>
      <c r="G638" s="164"/>
      <c r="H638" s="42"/>
    </row>
    <row r="639" spans="1:8" ht="15">
      <c r="A639" s="38"/>
      <c r="B639" s="39"/>
      <c r="C639" s="39"/>
      <c r="D639" s="39"/>
      <c r="E639" s="39"/>
      <c r="F639" s="42"/>
      <c r="G639" s="164"/>
      <c r="H639" s="42"/>
    </row>
    <row r="640" spans="1:8" ht="15">
      <c r="A640" s="38"/>
      <c r="B640" s="39"/>
      <c r="C640" s="39"/>
      <c r="D640" s="39"/>
      <c r="E640" s="39"/>
      <c r="F640" s="42"/>
      <c r="G640" s="164"/>
      <c r="H640" s="42"/>
    </row>
    <row r="641" spans="1:8" ht="15">
      <c r="A641" s="38"/>
      <c r="B641" s="39"/>
      <c r="C641" s="39"/>
      <c r="D641" s="39"/>
      <c r="E641" s="39"/>
      <c r="F641" s="42"/>
      <c r="G641" s="164"/>
      <c r="H641" s="42"/>
    </row>
    <row r="642" spans="1:8" ht="15">
      <c r="A642" s="38"/>
      <c r="B642" s="39"/>
      <c r="C642" s="39"/>
      <c r="D642" s="39"/>
      <c r="E642" s="39"/>
      <c r="F642" s="42"/>
      <c r="G642" s="164"/>
      <c r="H642" s="42"/>
    </row>
    <row r="643" spans="1:8" ht="15">
      <c r="A643" s="38"/>
      <c r="B643" s="39"/>
      <c r="C643" s="39"/>
      <c r="D643" s="39"/>
      <c r="E643" s="39"/>
      <c r="F643" s="42"/>
      <c r="G643" s="164"/>
      <c r="H643" s="42"/>
    </row>
    <row r="644" spans="1:8" ht="15">
      <c r="A644" s="38"/>
      <c r="B644" s="39"/>
      <c r="C644" s="39"/>
      <c r="D644" s="39"/>
      <c r="E644" s="39"/>
      <c r="F644" s="42"/>
      <c r="G644" s="164"/>
      <c r="H644" s="42"/>
    </row>
    <row r="645" spans="1:8" ht="15">
      <c r="A645" s="38"/>
      <c r="B645" s="39"/>
      <c r="C645" s="39"/>
      <c r="D645" s="39"/>
      <c r="E645" s="39"/>
      <c r="F645" s="42"/>
      <c r="G645" s="164"/>
      <c r="H645" s="42"/>
    </row>
    <row r="646" spans="1:8" ht="15">
      <c r="A646" s="38"/>
      <c r="B646" s="39"/>
      <c r="C646" s="39"/>
      <c r="D646" s="39"/>
      <c r="E646" s="39"/>
      <c r="F646" s="42"/>
      <c r="G646" s="164"/>
      <c r="H646" s="42"/>
    </row>
    <row r="647" spans="1:8" ht="15">
      <c r="A647" s="38"/>
      <c r="B647" s="39"/>
      <c r="C647" s="39"/>
      <c r="D647" s="39"/>
      <c r="E647" s="39"/>
      <c r="F647" s="42"/>
      <c r="G647" s="164"/>
      <c r="H647" s="42"/>
    </row>
    <row r="648" spans="1:8" ht="15">
      <c r="A648" s="38"/>
      <c r="B648" s="39"/>
      <c r="C648" s="39"/>
      <c r="D648" s="39"/>
      <c r="E648" s="39"/>
      <c r="F648" s="42"/>
      <c r="G648" s="164"/>
      <c r="H648" s="42"/>
    </row>
    <row r="649" spans="1:8" ht="15">
      <c r="A649" s="38"/>
      <c r="B649" s="39"/>
      <c r="C649" s="39"/>
      <c r="D649" s="39"/>
      <c r="E649" s="39"/>
      <c r="F649" s="42"/>
      <c r="G649" s="164"/>
      <c r="H649" s="42"/>
    </row>
    <row r="650" spans="1:8" ht="15">
      <c r="A650" s="38"/>
      <c r="B650" s="39"/>
      <c r="C650" s="39"/>
      <c r="D650" s="39"/>
      <c r="E650" s="39"/>
      <c r="F650" s="42"/>
      <c r="G650" s="164"/>
      <c r="H650" s="42"/>
    </row>
    <row r="651" spans="1:8" ht="15">
      <c r="A651" s="38"/>
      <c r="B651" s="39"/>
      <c r="C651" s="39"/>
      <c r="D651" s="39"/>
      <c r="E651" s="39"/>
      <c r="F651" s="42"/>
      <c r="G651" s="164"/>
      <c r="H651" s="42"/>
    </row>
    <row r="652" spans="1:8" ht="15">
      <c r="A652" s="38"/>
      <c r="B652" s="39"/>
      <c r="C652" s="39"/>
      <c r="D652" s="39"/>
      <c r="E652" s="39"/>
      <c r="F652" s="42"/>
      <c r="G652" s="164"/>
      <c r="H652" s="42"/>
    </row>
    <row r="653" spans="1:8" ht="15">
      <c r="A653" s="38"/>
      <c r="B653" s="39"/>
      <c r="C653" s="39"/>
      <c r="D653" s="39"/>
      <c r="E653" s="39"/>
      <c r="F653" s="42"/>
      <c r="G653" s="164"/>
      <c r="H653" s="42"/>
    </row>
    <row r="654" spans="1:8" ht="15">
      <c r="A654" s="38"/>
      <c r="B654" s="39"/>
      <c r="C654" s="39"/>
      <c r="D654" s="39"/>
      <c r="E654" s="39"/>
      <c r="F654" s="42"/>
      <c r="G654" s="164"/>
      <c r="H654" s="42"/>
    </row>
    <row r="655" spans="1:8" ht="15">
      <c r="A655" s="38"/>
      <c r="B655" s="39"/>
      <c r="C655" s="39"/>
      <c r="D655" s="39"/>
      <c r="E655" s="39"/>
      <c r="F655" s="42"/>
      <c r="G655" s="164"/>
      <c r="H655" s="42"/>
    </row>
    <row r="656" spans="1:8" ht="15">
      <c r="A656" s="38"/>
      <c r="B656" s="39"/>
      <c r="C656" s="39"/>
      <c r="D656" s="39"/>
      <c r="E656" s="39"/>
      <c r="F656" s="42"/>
      <c r="G656" s="164"/>
      <c r="H656" s="42"/>
    </row>
    <row r="657" spans="1:8" ht="15">
      <c r="A657" s="38"/>
      <c r="B657" s="39"/>
      <c r="C657" s="39"/>
      <c r="D657" s="39"/>
      <c r="E657" s="39"/>
      <c r="F657" s="42"/>
      <c r="G657" s="164"/>
      <c r="H657" s="42"/>
    </row>
    <row r="658" spans="1:8" ht="15">
      <c r="A658" s="38"/>
      <c r="B658" s="39"/>
      <c r="C658" s="39"/>
      <c r="D658" s="39"/>
      <c r="E658" s="39"/>
      <c r="F658" s="42"/>
      <c r="G658" s="164"/>
      <c r="H658" s="42"/>
    </row>
    <row r="659" spans="1:8" ht="15">
      <c r="A659" s="38"/>
      <c r="B659" s="39"/>
      <c r="C659" s="39"/>
      <c r="D659" s="39"/>
      <c r="E659" s="39"/>
      <c r="F659" s="42"/>
      <c r="G659" s="164"/>
      <c r="H659" s="42"/>
    </row>
    <row r="660" spans="1:8" ht="15">
      <c r="A660" s="38"/>
      <c r="B660" s="39"/>
      <c r="C660" s="39"/>
      <c r="D660" s="39"/>
      <c r="E660" s="39"/>
      <c r="F660" s="42"/>
      <c r="G660" s="164"/>
      <c r="H660" s="42"/>
    </row>
    <row r="661" spans="1:8" ht="15">
      <c r="A661" s="38"/>
      <c r="B661" s="39"/>
      <c r="C661" s="39"/>
      <c r="D661" s="39"/>
      <c r="E661" s="39"/>
      <c r="F661" s="42"/>
      <c r="G661" s="164"/>
      <c r="H661" s="42"/>
    </row>
    <row r="662" spans="1:8" ht="15">
      <c r="A662" s="38"/>
      <c r="B662" s="39"/>
      <c r="C662" s="39"/>
      <c r="D662" s="39"/>
      <c r="E662" s="39"/>
      <c r="F662" s="42"/>
      <c r="G662" s="164"/>
      <c r="H662" s="42"/>
    </row>
    <row r="663" spans="1:8" ht="15">
      <c r="A663" s="38"/>
      <c r="B663" s="39"/>
      <c r="C663" s="39"/>
      <c r="D663" s="39"/>
      <c r="E663" s="39"/>
      <c r="F663" s="42"/>
      <c r="G663" s="164"/>
      <c r="H663" s="42"/>
    </row>
    <row r="664" spans="1:8" ht="15">
      <c r="A664" s="38"/>
      <c r="B664" s="39"/>
      <c r="C664" s="39"/>
      <c r="D664" s="39"/>
      <c r="E664" s="39"/>
      <c r="F664" s="42"/>
      <c r="G664" s="164"/>
      <c r="H664" s="42"/>
    </row>
    <row r="665" spans="1:8" ht="15">
      <c r="A665" s="38"/>
      <c r="B665" s="39"/>
      <c r="C665" s="39"/>
      <c r="D665" s="39"/>
      <c r="E665" s="39"/>
      <c r="F665" s="42"/>
      <c r="G665" s="164"/>
      <c r="H665" s="42"/>
    </row>
    <row r="666" spans="1:8" ht="15">
      <c r="A666" s="38"/>
      <c r="B666" s="39"/>
      <c r="C666" s="39"/>
      <c r="D666" s="39"/>
      <c r="E666" s="39"/>
      <c r="F666" s="42"/>
      <c r="G666" s="164"/>
      <c r="H666" s="42"/>
    </row>
    <row r="667" spans="1:8" ht="15">
      <c r="A667" s="38"/>
      <c r="B667" s="39"/>
      <c r="C667" s="39"/>
      <c r="D667" s="39"/>
      <c r="E667" s="39"/>
      <c r="F667" s="42"/>
      <c r="G667" s="164"/>
      <c r="H667" s="42"/>
    </row>
    <row r="668" spans="1:8" ht="15">
      <c r="A668" s="38"/>
      <c r="B668" s="39"/>
      <c r="C668" s="39"/>
      <c r="D668" s="39"/>
      <c r="E668" s="39"/>
      <c r="F668" s="42"/>
      <c r="G668" s="164"/>
      <c r="H668" s="42"/>
    </row>
    <row r="669" spans="1:8" ht="15">
      <c r="A669" s="38"/>
      <c r="B669" s="39"/>
      <c r="C669" s="39"/>
      <c r="D669" s="39"/>
      <c r="E669" s="39"/>
      <c r="F669" s="42"/>
      <c r="G669" s="164"/>
      <c r="H669" s="42"/>
    </row>
    <row r="670" spans="1:8" ht="15">
      <c r="A670" s="38"/>
      <c r="B670" s="39"/>
      <c r="C670" s="39"/>
      <c r="D670" s="39"/>
      <c r="E670" s="39"/>
      <c r="F670" s="42"/>
      <c r="G670" s="164"/>
      <c r="H670" s="42"/>
    </row>
    <row r="671" spans="1:8" ht="15">
      <c r="A671" s="38"/>
      <c r="B671" s="39"/>
      <c r="C671" s="39"/>
      <c r="D671" s="39"/>
      <c r="E671" s="39"/>
      <c r="F671" s="42"/>
      <c r="G671" s="164"/>
      <c r="H671" s="42"/>
    </row>
    <row r="672" spans="1:8" ht="15">
      <c r="A672" s="38"/>
      <c r="B672" s="39"/>
      <c r="C672" s="39"/>
      <c r="D672" s="39"/>
      <c r="E672" s="39"/>
      <c r="F672" s="42"/>
      <c r="G672" s="164"/>
      <c r="H672" s="42"/>
    </row>
    <row r="673" spans="1:8" ht="15">
      <c r="A673" s="38"/>
      <c r="B673" s="39"/>
      <c r="C673" s="39"/>
      <c r="D673" s="39"/>
      <c r="E673" s="39"/>
      <c r="F673" s="42"/>
      <c r="G673" s="164"/>
      <c r="H673" s="42"/>
    </row>
    <row r="674" spans="1:8" ht="15">
      <c r="A674" s="38"/>
      <c r="B674" s="39"/>
      <c r="C674" s="39"/>
      <c r="D674" s="39"/>
      <c r="E674" s="39"/>
      <c r="F674" s="42"/>
      <c r="G674" s="164"/>
      <c r="H674" s="42"/>
    </row>
    <row r="675" spans="1:8" ht="15">
      <c r="A675" s="38"/>
      <c r="B675" s="39"/>
      <c r="C675" s="39"/>
      <c r="D675" s="39"/>
      <c r="E675" s="39"/>
      <c r="F675" s="42"/>
      <c r="G675" s="164"/>
      <c r="H675" s="42"/>
    </row>
    <row r="676" spans="1:8" ht="15">
      <c r="A676" s="38"/>
      <c r="B676" s="39"/>
      <c r="C676" s="39"/>
      <c r="D676" s="39"/>
      <c r="E676" s="39"/>
      <c r="F676" s="42"/>
      <c r="G676" s="164"/>
      <c r="H676" s="42"/>
    </row>
    <row r="677" spans="1:8" ht="15">
      <c r="A677" s="38"/>
      <c r="B677" s="39"/>
      <c r="C677" s="39"/>
      <c r="D677" s="39"/>
      <c r="E677" s="39"/>
      <c r="F677" s="42"/>
      <c r="G677" s="164"/>
      <c r="H677" s="42"/>
    </row>
    <row r="678" spans="1:8" ht="15">
      <c r="A678" s="38"/>
      <c r="B678" s="39"/>
      <c r="C678" s="39"/>
      <c r="D678" s="39"/>
      <c r="E678" s="39"/>
      <c r="F678" s="42"/>
      <c r="G678" s="164"/>
      <c r="H678" s="42"/>
    </row>
    <row r="679" spans="1:8" ht="15">
      <c r="A679" s="38"/>
      <c r="B679" s="39"/>
      <c r="C679" s="39"/>
      <c r="D679" s="39"/>
      <c r="E679" s="39"/>
      <c r="F679" s="42"/>
      <c r="G679" s="164"/>
      <c r="H679" s="42"/>
    </row>
    <row r="680" spans="1:8" ht="15">
      <c r="A680" s="38"/>
      <c r="B680" s="39"/>
      <c r="C680" s="39"/>
      <c r="D680" s="39"/>
      <c r="E680" s="39"/>
      <c r="F680" s="42"/>
      <c r="G680" s="164"/>
      <c r="H680" s="42"/>
    </row>
    <row r="681" spans="1:8" ht="15">
      <c r="A681" s="38"/>
      <c r="B681" s="39"/>
      <c r="C681" s="39"/>
      <c r="D681" s="39"/>
      <c r="E681" s="39"/>
      <c r="F681" s="42"/>
      <c r="G681" s="164"/>
      <c r="H681" s="42"/>
    </row>
    <row r="682" spans="1:8" ht="15">
      <c r="A682" s="38"/>
      <c r="B682" s="39"/>
      <c r="C682" s="39"/>
      <c r="D682" s="39"/>
      <c r="E682" s="39"/>
      <c r="F682" s="42"/>
      <c r="G682" s="164"/>
      <c r="H682" s="42"/>
    </row>
    <row r="683" spans="1:8" ht="15">
      <c r="A683" s="38"/>
      <c r="B683" s="39"/>
      <c r="C683" s="39"/>
      <c r="D683" s="39"/>
      <c r="E683" s="39"/>
      <c r="F683" s="42"/>
      <c r="G683" s="164"/>
      <c r="H683" s="42"/>
    </row>
    <row r="684" spans="1:8" ht="15">
      <c r="A684" s="38"/>
      <c r="B684" s="39"/>
      <c r="C684" s="39"/>
      <c r="D684" s="39"/>
      <c r="E684" s="39"/>
      <c r="F684" s="42"/>
      <c r="G684" s="164"/>
      <c r="H684" s="42"/>
    </row>
    <row r="685" spans="1:8" ht="15">
      <c r="A685" s="38"/>
      <c r="B685" s="39"/>
      <c r="C685" s="39"/>
      <c r="D685" s="39"/>
      <c r="E685" s="39"/>
      <c r="F685" s="42"/>
      <c r="G685" s="164"/>
      <c r="H685" s="42"/>
    </row>
    <row r="686" spans="1:8" ht="15">
      <c r="A686" s="38"/>
      <c r="B686" s="39"/>
      <c r="C686" s="39"/>
      <c r="D686" s="39"/>
      <c r="E686" s="39"/>
      <c r="F686" s="42"/>
      <c r="G686" s="164"/>
      <c r="H686" s="42"/>
    </row>
    <row r="687" spans="1:8" ht="15">
      <c r="A687" s="38"/>
      <c r="B687" s="39"/>
      <c r="C687" s="39"/>
      <c r="D687" s="39"/>
      <c r="E687" s="39"/>
      <c r="F687" s="42"/>
      <c r="G687" s="164"/>
      <c r="H687" s="42"/>
    </row>
    <row r="688" spans="1:8" ht="15">
      <c r="A688" s="38"/>
      <c r="B688" s="39"/>
      <c r="C688" s="39"/>
      <c r="D688" s="39"/>
      <c r="E688" s="39"/>
      <c r="F688" s="42"/>
      <c r="G688" s="164"/>
      <c r="H688" s="42"/>
    </row>
    <row r="689" spans="1:8" ht="15">
      <c r="A689" s="38"/>
      <c r="B689" s="39"/>
      <c r="C689" s="39"/>
      <c r="D689" s="39"/>
      <c r="E689" s="39"/>
      <c r="F689" s="42"/>
      <c r="G689" s="164"/>
      <c r="H689" s="42"/>
    </row>
    <row r="690" spans="1:8" ht="15">
      <c r="A690" s="38"/>
      <c r="B690" s="39"/>
      <c r="C690" s="39"/>
      <c r="D690" s="39"/>
      <c r="E690" s="39"/>
      <c r="F690" s="42"/>
      <c r="G690" s="164"/>
      <c r="H690" s="42"/>
    </row>
    <row r="691" spans="1:8" ht="15">
      <c r="A691" s="38"/>
      <c r="B691" s="39"/>
      <c r="C691" s="39"/>
      <c r="D691" s="39"/>
      <c r="E691" s="39"/>
      <c r="F691" s="42"/>
      <c r="G691" s="164"/>
      <c r="H691" s="42"/>
    </row>
    <row r="692" spans="1:8" ht="15">
      <c r="A692" s="38"/>
      <c r="B692" s="39"/>
      <c r="C692" s="39"/>
      <c r="D692" s="39"/>
      <c r="E692" s="39"/>
      <c r="F692" s="42"/>
      <c r="G692" s="164"/>
      <c r="H692" s="42"/>
    </row>
    <row r="693" spans="1:8" ht="15">
      <c r="A693" s="38"/>
      <c r="B693" s="39"/>
      <c r="C693" s="39"/>
      <c r="D693" s="39"/>
      <c r="E693" s="39"/>
      <c r="F693" s="42"/>
      <c r="G693" s="164"/>
      <c r="H693" s="42"/>
    </row>
    <row r="694" spans="1:8" ht="15">
      <c r="A694" s="38"/>
      <c r="B694" s="39"/>
      <c r="C694" s="39"/>
      <c r="D694" s="39"/>
      <c r="E694" s="39"/>
      <c r="F694" s="42"/>
      <c r="G694" s="164"/>
      <c r="H694" s="42"/>
    </row>
    <row r="695" spans="1:8" ht="15">
      <c r="A695" s="38"/>
      <c r="B695" s="39"/>
      <c r="C695" s="39"/>
      <c r="D695" s="39"/>
      <c r="E695" s="39"/>
      <c r="F695" s="42"/>
      <c r="G695" s="164"/>
      <c r="H695" s="42"/>
    </row>
    <row r="696" spans="1:8" ht="15">
      <c r="A696" s="38"/>
      <c r="B696" s="39"/>
      <c r="C696" s="39"/>
      <c r="D696" s="39"/>
      <c r="E696" s="39"/>
      <c r="F696" s="42"/>
      <c r="G696" s="164"/>
      <c r="H696" s="42"/>
    </row>
    <row r="697" spans="1:8" ht="15">
      <c r="A697" s="38"/>
      <c r="B697" s="39"/>
      <c r="C697" s="39"/>
      <c r="D697" s="39"/>
      <c r="E697" s="39"/>
      <c r="F697" s="42"/>
      <c r="G697" s="164"/>
      <c r="H697" s="42"/>
    </row>
    <row r="698" spans="1:8" ht="15">
      <c r="A698" s="38"/>
      <c r="B698" s="39"/>
      <c r="C698" s="39"/>
      <c r="D698" s="39"/>
      <c r="E698" s="39"/>
      <c r="F698" s="42"/>
      <c r="G698" s="164"/>
      <c r="H698" s="42"/>
    </row>
    <row r="699" spans="1:8" ht="15">
      <c r="A699" s="38"/>
      <c r="B699" s="39"/>
      <c r="C699" s="39"/>
      <c r="D699" s="39"/>
      <c r="E699" s="39"/>
      <c r="F699" s="42"/>
      <c r="G699" s="164"/>
      <c r="H699" s="42"/>
    </row>
    <row r="700" spans="1:8" ht="15">
      <c r="A700" s="38"/>
      <c r="B700" s="39"/>
      <c r="C700" s="39"/>
      <c r="D700" s="39"/>
      <c r="E700" s="39"/>
      <c r="F700" s="42"/>
      <c r="G700" s="164"/>
      <c r="H700" s="42"/>
    </row>
    <row r="701" spans="1:8" ht="15">
      <c r="A701" s="38"/>
      <c r="B701" s="39"/>
      <c r="C701" s="39"/>
      <c r="D701" s="39"/>
      <c r="E701" s="39"/>
      <c r="F701" s="42"/>
      <c r="G701" s="164"/>
      <c r="H701" s="42"/>
    </row>
    <row r="702" spans="1:8" ht="15">
      <c r="A702" s="38"/>
      <c r="B702" s="39"/>
      <c r="C702" s="39"/>
      <c r="D702" s="39"/>
      <c r="E702" s="39"/>
      <c r="F702" s="42"/>
      <c r="G702" s="164"/>
      <c r="H702" s="42"/>
    </row>
    <row r="703" spans="1:8" ht="15">
      <c r="A703" s="38"/>
      <c r="B703" s="39"/>
      <c r="C703" s="39"/>
      <c r="D703" s="39"/>
      <c r="E703" s="39"/>
      <c r="F703" s="42"/>
      <c r="G703" s="164"/>
      <c r="H703" s="42"/>
    </row>
    <row r="704" spans="1:8" ht="15">
      <c r="A704" s="38"/>
      <c r="B704" s="39"/>
      <c r="C704" s="39"/>
      <c r="D704" s="39"/>
      <c r="E704" s="39"/>
      <c r="F704" s="42"/>
      <c r="G704" s="164"/>
      <c r="H704" s="42"/>
    </row>
    <row r="705" spans="1:8" ht="15">
      <c r="A705" s="38"/>
      <c r="B705" s="39"/>
      <c r="C705" s="39"/>
      <c r="D705" s="39"/>
      <c r="E705" s="39"/>
      <c r="F705" s="42"/>
      <c r="G705" s="164"/>
      <c r="H705" s="42"/>
    </row>
    <row r="706" spans="1:8" ht="15">
      <c r="A706" s="38"/>
      <c r="B706" s="39"/>
      <c r="C706" s="39"/>
      <c r="D706" s="39"/>
      <c r="E706" s="39"/>
      <c r="F706" s="42"/>
      <c r="G706" s="164"/>
      <c r="H706" s="42"/>
    </row>
    <row r="707" spans="1:8" ht="15">
      <c r="A707" s="38"/>
      <c r="B707" s="39"/>
      <c r="C707" s="39"/>
      <c r="D707" s="39"/>
      <c r="E707" s="39"/>
      <c r="F707" s="42"/>
      <c r="G707" s="164"/>
      <c r="H707" s="42"/>
    </row>
    <row r="708" spans="1:8" ht="15">
      <c r="A708" s="38"/>
      <c r="B708" s="39"/>
      <c r="C708" s="39"/>
      <c r="D708" s="39"/>
      <c r="E708" s="39"/>
      <c r="F708" s="42"/>
      <c r="G708" s="164"/>
      <c r="H708" s="42"/>
    </row>
    <row r="709" spans="1:8" ht="15">
      <c r="A709" s="38"/>
      <c r="B709" s="39"/>
      <c r="C709" s="39"/>
      <c r="D709" s="39"/>
      <c r="E709" s="39"/>
      <c r="F709" s="42"/>
      <c r="G709" s="164"/>
      <c r="H709" s="42"/>
    </row>
    <row r="710" spans="1:8" ht="15">
      <c r="A710" s="38"/>
      <c r="B710" s="39"/>
      <c r="C710" s="39"/>
      <c r="D710" s="39"/>
      <c r="E710" s="39"/>
      <c r="F710" s="42"/>
      <c r="G710" s="164"/>
      <c r="H710" s="42"/>
    </row>
    <row r="711" spans="1:8" ht="15">
      <c r="A711" s="38"/>
      <c r="B711" s="39"/>
      <c r="C711" s="39"/>
      <c r="D711" s="39"/>
      <c r="E711" s="39"/>
      <c r="F711" s="42"/>
      <c r="G711" s="164"/>
      <c r="H711" s="42"/>
    </row>
    <row r="712" spans="1:8" ht="15">
      <c r="A712" s="38"/>
      <c r="B712" s="39"/>
      <c r="C712" s="39"/>
      <c r="D712" s="39"/>
      <c r="E712" s="39"/>
      <c r="F712" s="42"/>
      <c r="G712" s="164"/>
      <c r="H712" s="42"/>
    </row>
    <row r="713" spans="1:8" ht="15">
      <c r="A713" s="38"/>
      <c r="B713" s="39"/>
      <c r="C713" s="39"/>
      <c r="D713" s="39"/>
      <c r="E713" s="39"/>
      <c r="F713" s="42"/>
      <c r="G713" s="164"/>
      <c r="H713" s="42"/>
    </row>
    <row r="714" spans="1:8" ht="15">
      <c r="A714" s="38"/>
      <c r="B714" s="39"/>
      <c r="C714" s="39"/>
      <c r="D714" s="39"/>
      <c r="E714" s="39"/>
      <c r="F714" s="42"/>
      <c r="G714" s="164"/>
      <c r="H714" s="42"/>
    </row>
    <row r="715" spans="1:8" ht="15">
      <c r="A715" s="38"/>
      <c r="B715" s="39"/>
      <c r="C715" s="39"/>
      <c r="D715" s="39"/>
      <c r="E715" s="39"/>
      <c r="F715" s="42"/>
      <c r="G715" s="164"/>
      <c r="H715" s="42"/>
    </row>
    <row r="716" spans="1:8" ht="15">
      <c r="A716" s="38"/>
      <c r="B716" s="39"/>
      <c r="C716" s="39"/>
      <c r="D716" s="39"/>
      <c r="E716" s="39"/>
      <c r="F716" s="42"/>
      <c r="G716" s="164"/>
      <c r="H716" s="42"/>
    </row>
    <row r="717" spans="1:8" ht="15">
      <c r="A717" s="38"/>
      <c r="B717" s="39"/>
      <c r="C717" s="39"/>
      <c r="D717" s="39"/>
      <c r="E717" s="39"/>
      <c r="F717" s="42"/>
      <c r="G717" s="164"/>
      <c r="H717" s="42"/>
    </row>
    <row r="718" spans="1:8" ht="15">
      <c r="A718" s="38"/>
      <c r="B718" s="39"/>
      <c r="C718" s="39"/>
      <c r="D718" s="39"/>
      <c r="E718" s="39"/>
      <c r="F718" s="42"/>
      <c r="G718" s="164"/>
      <c r="H718" s="42"/>
    </row>
    <row r="719" spans="1:8" ht="15">
      <c r="A719" s="38"/>
      <c r="B719" s="39"/>
      <c r="C719" s="39"/>
      <c r="D719" s="39"/>
      <c r="E719" s="39"/>
      <c r="F719" s="42"/>
      <c r="G719" s="164"/>
      <c r="H719" s="42"/>
    </row>
    <row r="720" spans="1:8" ht="15">
      <c r="A720" s="38"/>
      <c r="B720" s="39"/>
      <c r="C720" s="39"/>
      <c r="D720" s="39"/>
      <c r="E720" s="39"/>
      <c r="F720" s="42"/>
      <c r="G720" s="164"/>
      <c r="H720" s="42"/>
    </row>
    <row r="721" spans="1:8" ht="15">
      <c r="A721" s="38"/>
      <c r="B721" s="39"/>
      <c r="C721" s="39"/>
      <c r="D721" s="39"/>
      <c r="E721" s="39"/>
      <c r="F721" s="42"/>
      <c r="G721" s="164"/>
      <c r="H721" s="42"/>
    </row>
    <row r="722" spans="1:8" ht="15">
      <c r="A722" s="38"/>
      <c r="B722" s="39"/>
      <c r="C722" s="39"/>
      <c r="D722" s="39"/>
      <c r="E722" s="39"/>
      <c r="F722" s="42"/>
      <c r="G722" s="164"/>
      <c r="H722" s="42"/>
    </row>
    <row r="723" spans="1:8" ht="15">
      <c r="A723" s="38"/>
      <c r="B723" s="39"/>
      <c r="C723" s="39"/>
      <c r="D723" s="39"/>
      <c r="E723" s="39"/>
      <c r="F723" s="42"/>
      <c r="G723" s="164"/>
      <c r="H723" s="42"/>
    </row>
    <row r="724" spans="1:8" ht="15">
      <c r="A724" s="38"/>
      <c r="B724" s="39"/>
      <c r="C724" s="39"/>
      <c r="D724" s="39"/>
      <c r="E724" s="39"/>
      <c r="F724" s="42"/>
      <c r="G724" s="164"/>
      <c r="H724" s="42"/>
    </row>
    <row r="725" spans="1:8" ht="15">
      <c r="A725" s="38"/>
      <c r="B725" s="39"/>
      <c r="C725" s="39"/>
      <c r="D725" s="39"/>
      <c r="E725" s="39"/>
      <c r="F725" s="42"/>
      <c r="G725" s="164"/>
      <c r="H725" s="42"/>
    </row>
    <row r="726" spans="1:8" ht="15">
      <c r="A726" s="38"/>
      <c r="B726" s="39"/>
      <c r="C726" s="39"/>
      <c r="D726" s="39"/>
      <c r="E726" s="39"/>
      <c r="F726" s="42"/>
      <c r="G726" s="164"/>
      <c r="H726" s="42"/>
    </row>
    <row r="727" spans="1:8" ht="15">
      <c r="A727" s="38"/>
      <c r="B727" s="39"/>
      <c r="C727" s="39"/>
      <c r="D727" s="39"/>
      <c r="E727" s="39"/>
      <c r="F727" s="42"/>
      <c r="G727" s="164"/>
      <c r="H727" s="42"/>
    </row>
    <row r="728" spans="1:8" ht="15">
      <c r="A728" s="38"/>
      <c r="B728" s="39"/>
      <c r="C728" s="39"/>
      <c r="D728" s="39"/>
      <c r="E728" s="39"/>
      <c r="F728" s="42"/>
      <c r="G728" s="164"/>
      <c r="H728" s="42"/>
    </row>
    <row r="729" spans="1:8" ht="15">
      <c r="A729" s="38"/>
      <c r="B729" s="39"/>
      <c r="C729" s="39"/>
      <c r="D729" s="39"/>
      <c r="E729" s="39"/>
      <c r="F729" s="42"/>
      <c r="G729" s="164"/>
      <c r="H729" s="42"/>
    </row>
    <row r="730" spans="1:8" ht="15">
      <c r="A730" s="38"/>
      <c r="B730" s="39"/>
      <c r="C730" s="39"/>
      <c r="D730" s="39"/>
      <c r="E730" s="39"/>
      <c r="F730" s="42"/>
      <c r="G730" s="164"/>
      <c r="H730" s="42"/>
    </row>
    <row r="731" spans="1:8" ht="15">
      <c r="A731" s="38"/>
      <c r="B731" s="39"/>
      <c r="C731" s="39"/>
      <c r="D731" s="39"/>
      <c r="E731" s="39"/>
      <c r="F731" s="42"/>
      <c r="G731" s="164"/>
      <c r="H731" s="42"/>
    </row>
    <row r="732" spans="1:8" ht="15">
      <c r="A732" s="38"/>
      <c r="B732" s="39"/>
      <c r="C732" s="39"/>
      <c r="D732" s="39"/>
      <c r="E732" s="39"/>
      <c r="F732" s="42"/>
      <c r="G732" s="164"/>
      <c r="H732" s="42"/>
    </row>
    <row r="733" spans="1:8" ht="15">
      <c r="A733" s="38"/>
      <c r="B733" s="39"/>
      <c r="C733" s="39"/>
      <c r="D733" s="39"/>
      <c r="E733" s="39"/>
      <c r="F733" s="42"/>
      <c r="G733" s="164"/>
      <c r="H733" s="42"/>
    </row>
    <row r="734" spans="1:8" ht="15">
      <c r="A734" s="38"/>
      <c r="B734" s="39"/>
      <c r="C734" s="39"/>
      <c r="D734" s="39"/>
      <c r="E734" s="39"/>
      <c r="F734" s="42"/>
      <c r="G734" s="164"/>
      <c r="H734" s="42"/>
    </row>
    <row r="735" spans="1:8" ht="15">
      <c r="A735" s="38"/>
      <c r="B735" s="39"/>
      <c r="C735" s="39"/>
      <c r="D735" s="39"/>
      <c r="E735" s="39"/>
      <c r="F735" s="42"/>
      <c r="G735" s="164"/>
      <c r="H735" s="42"/>
    </row>
    <row r="736" spans="1:8" ht="15">
      <c r="A736" s="38"/>
      <c r="B736" s="39"/>
      <c r="C736" s="39"/>
      <c r="D736" s="39"/>
      <c r="E736" s="39"/>
      <c r="F736" s="42"/>
      <c r="G736" s="164"/>
      <c r="H736" s="42"/>
    </row>
    <row r="737" spans="1:8" ht="15">
      <c r="A737" s="38"/>
      <c r="B737" s="39"/>
      <c r="C737" s="39"/>
      <c r="D737" s="39"/>
      <c r="E737" s="39"/>
      <c r="F737" s="42"/>
      <c r="G737" s="164"/>
      <c r="H737" s="42"/>
    </row>
    <row r="738" spans="1:8" ht="15">
      <c r="A738" s="38"/>
      <c r="B738" s="39"/>
      <c r="C738" s="39"/>
      <c r="D738" s="39"/>
      <c r="E738" s="39"/>
      <c r="F738" s="42"/>
      <c r="G738" s="164"/>
      <c r="H738" s="42"/>
    </row>
    <row r="739" spans="1:8" ht="15">
      <c r="A739" s="38"/>
      <c r="B739" s="39"/>
      <c r="C739" s="39"/>
      <c r="D739" s="39"/>
      <c r="E739" s="39"/>
      <c r="F739" s="42"/>
      <c r="G739" s="164"/>
      <c r="H739" s="42"/>
    </row>
    <row r="740" spans="1:8" ht="15">
      <c r="A740" s="38"/>
      <c r="B740" s="39"/>
      <c r="C740" s="39"/>
      <c r="D740" s="39"/>
      <c r="E740" s="39"/>
      <c r="F740" s="42"/>
      <c r="G740" s="164"/>
      <c r="H740" s="42"/>
    </row>
    <row r="741" spans="1:8" ht="15">
      <c r="A741" s="38"/>
      <c r="B741" s="39"/>
      <c r="C741" s="39"/>
      <c r="D741" s="39"/>
      <c r="E741" s="39"/>
      <c r="F741" s="42"/>
      <c r="G741" s="164"/>
      <c r="H741" s="42"/>
    </row>
    <row r="742" spans="1:8" ht="15">
      <c r="A742" s="38"/>
      <c r="B742" s="39"/>
      <c r="C742" s="39"/>
      <c r="D742" s="39"/>
      <c r="E742" s="39"/>
      <c r="F742" s="42"/>
      <c r="G742" s="164"/>
      <c r="H742" s="42"/>
    </row>
    <row r="743" spans="1:8" ht="15">
      <c r="A743" s="38"/>
      <c r="B743" s="39"/>
      <c r="C743" s="39"/>
      <c r="D743" s="39"/>
      <c r="E743" s="39"/>
      <c r="F743" s="42"/>
      <c r="G743" s="164"/>
      <c r="H743" s="42"/>
    </row>
    <row r="744" spans="1:8" ht="15">
      <c r="A744" s="38"/>
      <c r="B744" s="39"/>
      <c r="C744" s="39"/>
      <c r="D744" s="39"/>
      <c r="E744" s="39"/>
      <c r="F744" s="42"/>
      <c r="G744" s="164"/>
      <c r="H744" s="42"/>
    </row>
    <row r="745" spans="1:8" ht="15">
      <c r="A745" s="38"/>
      <c r="B745" s="39"/>
      <c r="C745" s="39"/>
      <c r="D745" s="39"/>
      <c r="E745" s="39"/>
      <c r="F745" s="42"/>
      <c r="G745" s="164"/>
      <c r="H745" s="42"/>
    </row>
    <row r="746" spans="1:8" ht="15">
      <c r="A746" s="38"/>
      <c r="B746" s="39"/>
      <c r="C746" s="39"/>
      <c r="D746" s="39"/>
      <c r="E746" s="39"/>
      <c r="F746" s="42"/>
      <c r="G746" s="164"/>
      <c r="H746" s="42"/>
    </row>
    <row r="747" spans="1:8" ht="15">
      <c r="A747" s="38"/>
      <c r="B747" s="39"/>
      <c r="C747" s="39"/>
      <c r="D747" s="39"/>
      <c r="E747" s="39"/>
      <c r="F747" s="42"/>
      <c r="G747" s="164"/>
      <c r="H747" s="42"/>
    </row>
    <row r="748" spans="1:8" ht="15">
      <c r="A748" s="38"/>
      <c r="B748" s="39"/>
      <c r="C748" s="39"/>
      <c r="D748" s="39"/>
      <c r="E748" s="39"/>
      <c r="F748" s="42"/>
      <c r="G748" s="164"/>
      <c r="H748" s="42"/>
    </row>
    <row r="749" spans="1:8" ht="15">
      <c r="A749" s="38"/>
      <c r="B749" s="39"/>
      <c r="C749" s="39"/>
      <c r="D749" s="39"/>
      <c r="E749" s="39"/>
      <c r="F749" s="42"/>
      <c r="G749" s="164"/>
      <c r="H749" s="42"/>
    </row>
    <row r="750" spans="1:8" ht="15">
      <c r="A750" s="38"/>
      <c r="B750" s="39"/>
      <c r="C750" s="39"/>
      <c r="D750" s="39"/>
      <c r="E750" s="39"/>
      <c r="F750" s="42"/>
      <c r="G750" s="164"/>
      <c r="H750" s="42"/>
    </row>
    <row r="751" spans="1:8" ht="15">
      <c r="A751" s="38"/>
      <c r="B751" s="39"/>
      <c r="C751" s="39"/>
      <c r="D751" s="39"/>
      <c r="E751" s="39"/>
      <c r="F751" s="42"/>
      <c r="G751" s="164"/>
      <c r="H751" s="42"/>
    </row>
    <row r="752" spans="1:8" ht="15">
      <c r="A752" s="38"/>
      <c r="B752" s="39"/>
      <c r="C752" s="39"/>
      <c r="D752" s="39"/>
      <c r="E752" s="39"/>
      <c r="F752" s="42"/>
      <c r="G752" s="164"/>
      <c r="H752" s="42"/>
    </row>
    <row r="753" spans="1:8" ht="15">
      <c r="A753" s="38"/>
      <c r="B753" s="39"/>
      <c r="C753" s="39"/>
      <c r="D753" s="39"/>
      <c r="E753" s="39"/>
      <c r="F753" s="42"/>
      <c r="G753" s="164"/>
      <c r="H753" s="42"/>
    </row>
    <row r="754" spans="1:8" ht="15">
      <c r="A754" s="38"/>
      <c r="B754" s="39"/>
      <c r="C754" s="39"/>
      <c r="D754" s="39"/>
      <c r="E754" s="39"/>
      <c r="F754" s="42"/>
      <c r="G754" s="164"/>
      <c r="H754" s="42"/>
    </row>
    <row r="755" spans="1:8" ht="15">
      <c r="A755" s="38"/>
      <c r="B755" s="39"/>
      <c r="C755" s="39"/>
      <c r="D755" s="39"/>
      <c r="E755" s="39"/>
      <c r="F755" s="42"/>
      <c r="G755" s="164"/>
      <c r="H755" s="42"/>
    </row>
    <row r="756" spans="1:8" ht="15">
      <c r="A756" s="38"/>
      <c r="B756" s="39"/>
      <c r="C756" s="39"/>
      <c r="D756" s="39"/>
      <c r="E756" s="39"/>
      <c r="F756" s="42"/>
      <c r="G756" s="164"/>
      <c r="H756" s="42"/>
    </row>
    <row r="757" spans="1:8" ht="15">
      <c r="A757" s="38"/>
      <c r="B757" s="39"/>
      <c r="C757" s="39"/>
      <c r="D757" s="39"/>
      <c r="E757" s="39"/>
      <c r="F757" s="42"/>
      <c r="G757" s="164"/>
      <c r="H757" s="42"/>
    </row>
    <row r="758" spans="1:8" ht="15">
      <c r="A758" s="38"/>
      <c r="B758" s="39"/>
      <c r="C758" s="39"/>
      <c r="D758" s="39"/>
      <c r="E758" s="39"/>
      <c r="F758" s="42"/>
      <c r="G758" s="164"/>
      <c r="H758" s="42"/>
    </row>
    <row r="759" spans="1:8" ht="15">
      <c r="A759" s="38"/>
      <c r="B759" s="39"/>
      <c r="C759" s="39"/>
      <c r="D759" s="39"/>
      <c r="E759" s="39"/>
      <c r="F759" s="42"/>
      <c r="G759" s="164"/>
      <c r="H759" s="42"/>
    </row>
    <row r="760" spans="1:8" ht="15">
      <c r="A760" s="38"/>
      <c r="B760" s="39"/>
      <c r="C760" s="39"/>
      <c r="D760" s="39"/>
      <c r="E760" s="39"/>
      <c r="F760" s="42"/>
      <c r="G760" s="164"/>
      <c r="H760" s="42"/>
    </row>
    <row r="761" spans="1:8" ht="15">
      <c r="A761" s="38"/>
      <c r="B761" s="39"/>
      <c r="C761" s="39"/>
      <c r="D761" s="39"/>
      <c r="E761" s="39"/>
      <c r="F761" s="42"/>
      <c r="G761" s="164"/>
      <c r="H761" s="42"/>
    </row>
    <row r="762" spans="1:8" ht="15">
      <c r="A762" s="38"/>
      <c r="B762" s="39"/>
      <c r="C762" s="39"/>
      <c r="D762" s="39"/>
      <c r="E762" s="39"/>
      <c r="F762" s="42"/>
      <c r="G762" s="164"/>
      <c r="H762" s="42"/>
    </row>
    <row r="763" spans="1:8" ht="15">
      <c r="A763" s="38"/>
      <c r="B763" s="39"/>
      <c r="C763" s="39"/>
      <c r="D763" s="39"/>
      <c r="E763" s="39"/>
      <c r="F763" s="42"/>
      <c r="G763" s="164"/>
      <c r="H763" s="42"/>
    </row>
    <row r="764" spans="1:8" ht="15">
      <c r="A764" s="38"/>
      <c r="B764" s="39"/>
      <c r="C764" s="39"/>
      <c r="D764" s="39"/>
      <c r="E764" s="39"/>
      <c r="F764" s="42"/>
      <c r="G764" s="164"/>
      <c r="H764" s="42"/>
    </row>
    <row r="765" spans="1:8" ht="15">
      <c r="A765" s="38"/>
      <c r="B765" s="39"/>
      <c r="C765" s="39"/>
      <c r="D765" s="39"/>
      <c r="E765" s="39"/>
      <c r="F765" s="42"/>
      <c r="G765" s="164"/>
      <c r="H765" s="42"/>
    </row>
    <row r="766" spans="1:8" ht="15">
      <c r="A766" s="38"/>
      <c r="B766" s="39"/>
      <c r="C766" s="39"/>
      <c r="D766" s="39"/>
      <c r="E766" s="39"/>
      <c r="F766" s="42"/>
      <c r="G766" s="164"/>
      <c r="H766" s="42"/>
    </row>
    <row r="767" spans="1:8" ht="15">
      <c r="A767" s="38"/>
      <c r="B767" s="39"/>
      <c r="C767" s="39"/>
      <c r="D767" s="39"/>
      <c r="E767" s="39"/>
      <c r="F767" s="42"/>
      <c r="G767" s="164"/>
      <c r="H767" s="42"/>
    </row>
    <row r="768" spans="1:8" ht="15">
      <c r="A768" s="38"/>
      <c r="B768" s="39"/>
      <c r="C768" s="39"/>
      <c r="D768" s="39"/>
      <c r="E768" s="39"/>
      <c r="F768" s="42"/>
      <c r="G768" s="164"/>
      <c r="H768" s="42"/>
    </row>
    <row r="769" spans="1:8" ht="15">
      <c r="A769" s="38"/>
      <c r="B769" s="39"/>
      <c r="C769" s="39"/>
      <c r="D769" s="39"/>
      <c r="E769" s="39"/>
      <c r="F769" s="42"/>
      <c r="G769" s="164"/>
      <c r="H769" s="42"/>
    </row>
    <row r="770" spans="1:8" ht="15">
      <c r="A770" s="38"/>
      <c r="B770" s="39"/>
      <c r="C770" s="39"/>
      <c r="D770" s="39"/>
      <c r="E770" s="39"/>
      <c r="F770" s="42"/>
      <c r="G770" s="164"/>
      <c r="H770" s="42"/>
    </row>
    <row r="771" spans="1:8" ht="15">
      <c r="A771" s="38"/>
      <c r="B771" s="39"/>
      <c r="C771" s="39"/>
      <c r="D771" s="39"/>
      <c r="E771" s="39"/>
      <c r="F771" s="42"/>
      <c r="G771" s="164"/>
      <c r="H771" s="42"/>
    </row>
    <row r="772" spans="1:8" ht="15">
      <c r="A772" s="38"/>
      <c r="B772" s="39"/>
      <c r="C772" s="39"/>
      <c r="D772" s="39"/>
      <c r="E772" s="39"/>
      <c r="F772" s="42"/>
      <c r="G772" s="164"/>
      <c r="H772" s="42"/>
    </row>
    <row r="773" spans="1:8" ht="15">
      <c r="A773" s="38"/>
      <c r="B773" s="39"/>
      <c r="C773" s="39"/>
      <c r="D773" s="39"/>
      <c r="E773" s="39"/>
      <c r="F773" s="42"/>
      <c r="G773" s="164"/>
      <c r="H773" s="42"/>
    </row>
    <row r="774" spans="1:8" ht="15">
      <c r="A774" s="38"/>
      <c r="B774" s="39"/>
      <c r="C774" s="39"/>
      <c r="D774" s="39"/>
      <c r="E774" s="39"/>
      <c r="F774" s="42"/>
      <c r="G774" s="164"/>
      <c r="H774" s="42"/>
    </row>
    <row r="775" spans="1:8" ht="15">
      <c r="A775" s="38"/>
      <c r="B775" s="39"/>
      <c r="C775" s="39"/>
      <c r="D775" s="39"/>
      <c r="E775" s="39"/>
      <c r="F775" s="42"/>
      <c r="G775" s="164"/>
      <c r="H775" s="42"/>
    </row>
    <row r="776" spans="1:8" ht="15">
      <c r="A776" s="38"/>
      <c r="B776" s="39"/>
      <c r="C776" s="39"/>
      <c r="D776" s="39"/>
      <c r="E776" s="39"/>
      <c r="F776" s="42"/>
      <c r="G776" s="164"/>
      <c r="H776" s="42"/>
    </row>
    <row r="777" spans="1:8" ht="15">
      <c r="A777" s="38"/>
      <c r="B777" s="39"/>
      <c r="C777" s="39"/>
      <c r="D777" s="39"/>
      <c r="E777" s="39"/>
      <c r="F777" s="42"/>
      <c r="G777" s="164"/>
      <c r="H777" s="42"/>
    </row>
    <row r="778" spans="1:8" ht="15">
      <c r="A778" s="38"/>
      <c r="B778" s="39"/>
      <c r="C778" s="39"/>
      <c r="D778" s="39"/>
      <c r="E778" s="39"/>
      <c r="F778" s="42"/>
      <c r="G778" s="164"/>
      <c r="H778" s="42"/>
    </row>
    <row r="779" spans="1:8" ht="15">
      <c r="A779" s="38"/>
      <c r="B779" s="39"/>
      <c r="C779" s="39"/>
      <c r="D779" s="39"/>
      <c r="E779" s="39"/>
      <c r="F779" s="42"/>
      <c r="G779" s="164"/>
      <c r="H779" s="42"/>
    </row>
    <row r="780" spans="1:8" ht="15">
      <c r="A780" s="38"/>
      <c r="B780" s="39"/>
      <c r="C780" s="39"/>
      <c r="D780" s="39"/>
      <c r="E780" s="39"/>
      <c r="F780" s="42"/>
      <c r="G780" s="164"/>
      <c r="H780" s="42"/>
    </row>
    <row r="781" spans="1:8" ht="15">
      <c r="A781" s="38"/>
      <c r="B781" s="39"/>
      <c r="C781" s="39"/>
      <c r="D781" s="39"/>
      <c r="E781" s="39"/>
      <c r="F781" s="42"/>
      <c r="G781" s="164"/>
      <c r="H781" s="42"/>
    </row>
    <row r="782" spans="1:8" ht="15">
      <c r="A782" s="38"/>
      <c r="B782" s="39"/>
      <c r="C782" s="39"/>
      <c r="D782" s="39"/>
      <c r="E782" s="39"/>
      <c r="F782" s="42"/>
      <c r="G782" s="164"/>
      <c r="H782" s="42"/>
    </row>
    <row r="783" spans="1:8" ht="15">
      <c r="A783" s="38"/>
      <c r="B783" s="39"/>
      <c r="C783" s="39"/>
      <c r="D783" s="39"/>
      <c r="E783" s="39"/>
      <c r="F783" s="42"/>
      <c r="G783" s="164"/>
      <c r="H783" s="42"/>
    </row>
    <row r="784" spans="1:8" ht="15">
      <c r="A784" s="38"/>
      <c r="B784" s="39"/>
      <c r="C784" s="39"/>
      <c r="D784" s="39"/>
      <c r="E784" s="39"/>
      <c r="F784" s="42"/>
      <c r="G784" s="164"/>
      <c r="H784" s="42"/>
    </row>
    <row r="785" spans="1:8" ht="15">
      <c r="A785" s="38"/>
      <c r="B785" s="39"/>
      <c r="C785" s="39"/>
      <c r="D785" s="39"/>
      <c r="E785" s="39"/>
      <c r="F785" s="42"/>
      <c r="G785" s="164"/>
      <c r="H785" s="42"/>
    </row>
    <row r="786" spans="1:8" ht="15">
      <c r="A786" s="38"/>
      <c r="B786" s="39"/>
      <c r="C786" s="39"/>
      <c r="D786" s="39"/>
      <c r="E786" s="39"/>
      <c r="F786" s="42"/>
      <c r="G786" s="164"/>
      <c r="H786" s="42"/>
    </row>
    <row r="787" spans="1:8" ht="15">
      <c r="A787" s="38"/>
      <c r="B787" s="39"/>
      <c r="C787" s="39"/>
      <c r="D787" s="39"/>
      <c r="E787" s="39"/>
      <c r="F787" s="42"/>
      <c r="G787" s="164"/>
      <c r="H787" s="42"/>
    </row>
    <row r="788" spans="1:8" ht="15">
      <c r="A788" s="38"/>
      <c r="B788" s="39"/>
      <c r="C788" s="39"/>
      <c r="D788" s="39"/>
      <c r="E788" s="39"/>
      <c r="F788" s="42"/>
      <c r="G788" s="164"/>
      <c r="H788" s="42"/>
    </row>
    <row r="789" spans="1:8" ht="15">
      <c r="A789" s="38"/>
      <c r="B789" s="39"/>
      <c r="C789" s="39"/>
      <c r="D789" s="39"/>
      <c r="E789" s="39"/>
      <c r="F789" s="42"/>
      <c r="G789" s="164"/>
      <c r="H789" s="42"/>
    </row>
    <row r="790" spans="1:8" ht="15">
      <c r="A790" s="38"/>
      <c r="B790" s="39"/>
      <c r="C790" s="39"/>
      <c r="D790" s="39"/>
      <c r="E790" s="39"/>
      <c r="F790" s="42"/>
      <c r="G790" s="164"/>
      <c r="H790" s="42"/>
    </row>
    <row r="791" spans="1:8" ht="15">
      <c r="A791" s="38"/>
      <c r="B791" s="39"/>
      <c r="C791" s="39"/>
      <c r="D791" s="39"/>
      <c r="E791" s="39"/>
      <c r="F791" s="42"/>
      <c r="G791" s="164"/>
      <c r="H791" s="42"/>
    </row>
    <row r="792" spans="1:8" ht="15">
      <c r="A792" s="38"/>
      <c r="B792" s="39"/>
      <c r="C792" s="39"/>
      <c r="D792" s="39"/>
      <c r="E792" s="39"/>
      <c r="F792" s="42"/>
      <c r="G792" s="164"/>
      <c r="H792" s="42"/>
    </row>
    <row r="793" spans="1:8" ht="15">
      <c r="A793" s="38"/>
      <c r="B793" s="39"/>
      <c r="C793" s="39"/>
      <c r="D793" s="39"/>
      <c r="E793" s="39"/>
      <c r="F793" s="42"/>
      <c r="G793" s="164"/>
      <c r="H793" s="42"/>
    </row>
    <row r="794" spans="1:8" ht="15">
      <c r="A794" s="38"/>
      <c r="B794" s="39"/>
      <c r="C794" s="39"/>
      <c r="D794" s="39"/>
      <c r="E794" s="39"/>
      <c r="F794" s="42"/>
      <c r="G794" s="164"/>
      <c r="H794" s="42"/>
    </row>
    <row r="795" spans="1:8" ht="15">
      <c r="A795" s="38"/>
      <c r="B795" s="39"/>
      <c r="C795" s="39"/>
      <c r="D795" s="39"/>
      <c r="E795" s="39"/>
      <c r="F795" s="42"/>
      <c r="G795" s="164"/>
      <c r="H795" s="42"/>
    </row>
    <row r="796" spans="1:8" ht="15">
      <c r="A796" s="38"/>
      <c r="B796" s="39"/>
      <c r="C796" s="39"/>
      <c r="D796" s="39"/>
      <c r="E796" s="39"/>
      <c r="F796" s="42"/>
      <c r="G796" s="164"/>
      <c r="H796" s="42"/>
    </row>
    <row r="797" spans="1:8" ht="15">
      <c r="A797" s="38"/>
      <c r="B797" s="39"/>
      <c r="C797" s="39"/>
      <c r="D797" s="39"/>
      <c r="E797" s="39"/>
      <c r="F797" s="42"/>
      <c r="G797" s="164"/>
      <c r="H797" s="42"/>
    </row>
    <row r="798" spans="1:8" ht="15">
      <c r="A798" s="38"/>
      <c r="B798" s="39"/>
      <c r="C798" s="39"/>
      <c r="D798" s="39"/>
      <c r="E798" s="39"/>
      <c r="F798" s="42"/>
      <c r="G798" s="164"/>
      <c r="H798" s="42"/>
    </row>
    <row r="799" spans="1:8" ht="15">
      <c r="A799" s="38"/>
      <c r="B799" s="39"/>
      <c r="C799" s="39"/>
      <c r="D799" s="39"/>
      <c r="E799" s="39"/>
      <c r="F799" s="42"/>
      <c r="G799" s="164"/>
      <c r="H799" s="42"/>
    </row>
    <row r="800" spans="1:8" ht="15">
      <c r="A800" s="38"/>
      <c r="B800" s="39"/>
      <c r="C800" s="39"/>
      <c r="D800" s="39"/>
      <c r="E800" s="39"/>
      <c r="F800" s="42"/>
      <c r="G800" s="164"/>
      <c r="H800" s="42"/>
    </row>
    <row r="801" spans="1:8" ht="15">
      <c r="A801" s="38"/>
      <c r="B801" s="39"/>
      <c r="C801" s="39"/>
      <c r="D801" s="39"/>
      <c r="E801" s="39"/>
      <c r="F801" s="42"/>
      <c r="G801" s="164"/>
      <c r="H801" s="42"/>
    </row>
    <row r="802" spans="1:8" ht="15">
      <c r="A802" s="38"/>
      <c r="B802" s="39"/>
      <c r="C802" s="39"/>
      <c r="D802" s="39"/>
      <c r="E802" s="39"/>
      <c r="F802" s="42"/>
      <c r="G802" s="164"/>
      <c r="H802" s="42"/>
    </row>
    <row r="803" spans="1:8" ht="15">
      <c r="A803" s="38"/>
      <c r="B803" s="39"/>
      <c r="C803" s="39"/>
      <c r="D803" s="39"/>
      <c r="E803" s="39"/>
      <c r="F803" s="42"/>
      <c r="G803" s="164"/>
      <c r="H803" s="42"/>
    </row>
    <row r="804" spans="1:8" ht="15">
      <c r="A804" s="38"/>
      <c r="B804" s="39"/>
      <c r="C804" s="39"/>
      <c r="D804" s="39"/>
      <c r="E804" s="39"/>
      <c r="F804" s="42"/>
      <c r="G804" s="164"/>
      <c r="H804" s="42"/>
    </row>
    <row r="805" spans="1:8" ht="15">
      <c r="A805" s="38"/>
      <c r="B805" s="39"/>
      <c r="C805" s="39"/>
      <c r="D805" s="39"/>
      <c r="E805" s="39"/>
      <c r="F805" s="42"/>
      <c r="G805" s="164"/>
      <c r="H805" s="42"/>
    </row>
    <row r="806" spans="1:8" ht="15">
      <c r="A806" s="38"/>
      <c r="B806" s="39"/>
      <c r="C806" s="39"/>
      <c r="D806" s="39"/>
      <c r="E806" s="39"/>
      <c r="F806" s="42"/>
      <c r="G806" s="164"/>
      <c r="H806" s="42"/>
    </row>
    <row r="807" spans="1:8" ht="15">
      <c r="A807" s="38"/>
      <c r="B807" s="39"/>
      <c r="C807" s="39"/>
      <c r="D807" s="39"/>
      <c r="E807" s="39"/>
      <c r="F807" s="42"/>
      <c r="G807" s="164"/>
      <c r="H807" s="42"/>
    </row>
    <row r="808" spans="1:8" ht="15">
      <c r="A808" s="38"/>
      <c r="B808" s="39"/>
      <c r="C808" s="39"/>
      <c r="D808" s="39"/>
      <c r="E808" s="39"/>
      <c r="F808" s="42"/>
      <c r="G808" s="164"/>
      <c r="H808" s="42"/>
    </row>
    <row r="809" spans="1:8" ht="15">
      <c r="A809" s="38"/>
      <c r="B809" s="39"/>
      <c r="C809" s="39"/>
      <c r="D809" s="39"/>
      <c r="E809" s="39"/>
      <c r="F809" s="42"/>
      <c r="G809" s="164"/>
      <c r="H809" s="42"/>
    </row>
    <row r="810" spans="1:8" ht="15">
      <c r="A810" s="38"/>
      <c r="B810" s="39"/>
      <c r="C810" s="39"/>
      <c r="D810" s="39"/>
      <c r="E810" s="39"/>
      <c r="F810" s="42"/>
      <c r="G810" s="164"/>
      <c r="H810" s="42"/>
    </row>
    <row r="811" spans="1:8" ht="15">
      <c r="A811" s="38"/>
      <c r="B811" s="39"/>
      <c r="C811" s="39"/>
      <c r="D811" s="39"/>
      <c r="E811" s="39"/>
      <c r="F811" s="42"/>
      <c r="G811" s="164"/>
      <c r="H811" s="42"/>
    </row>
    <row r="812" spans="1:8" ht="15">
      <c r="A812" s="38"/>
      <c r="B812" s="39"/>
      <c r="C812" s="39"/>
      <c r="D812" s="39"/>
      <c r="E812" s="39"/>
      <c r="F812" s="42"/>
      <c r="G812" s="164"/>
      <c r="H812" s="42"/>
    </row>
    <row r="813" spans="1:8" ht="15">
      <c r="A813" s="38"/>
      <c r="B813" s="39"/>
      <c r="C813" s="39"/>
      <c r="D813" s="39"/>
      <c r="E813" s="39"/>
      <c r="F813" s="42"/>
      <c r="G813" s="164"/>
      <c r="H813" s="42"/>
    </row>
    <row r="814" spans="1:8" ht="15">
      <c r="A814" s="38"/>
      <c r="B814" s="39"/>
      <c r="C814" s="39"/>
      <c r="D814" s="39"/>
      <c r="E814" s="39"/>
      <c r="F814" s="42"/>
      <c r="G814" s="164"/>
      <c r="H814" s="42"/>
    </row>
    <row r="815" spans="1:8" ht="15">
      <c r="A815" s="38"/>
      <c r="B815" s="39"/>
      <c r="C815" s="39"/>
      <c r="D815" s="39"/>
      <c r="E815" s="39"/>
      <c r="F815" s="42"/>
      <c r="G815" s="164"/>
      <c r="H815" s="42"/>
    </row>
    <row r="816" spans="1:8" ht="15">
      <c r="A816" s="38"/>
      <c r="B816" s="39"/>
      <c r="C816" s="39"/>
      <c r="D816" s="39"/>
      <c r="E816" s="39"/>
      <c r="F816" s="42"/>
      <c r="G816" s="164"/>
      <c r="H816" s="42"/>
    </row>
    <row r="817" spans="1:8" ht="15">
      <c r="A817" s="38"/>
      <c r="B817" s="39"/>
      <c r="C817" s="39"/>
      <c r="D817" s="39"/>
      <c r="E817" s="39"/>
      <c r="F817" s="42"/>
      <c r="G817" s="164"/>
      <c r="H817" s="42"/>
    </row>
    <row r="818" spans="1:8" ht="15">
      <c r="A818" s="38"/>
      <c r="B818" s="39"/>
      <c r="C818" s="39"/>
      <c r="D818" s="39"/>
      <c r="E818" s="39"/>
      <c r="F818" s="42"/>
      <c r="G818" s="164"/>
      <c r="H818" s="42"/>
    </row>
    <row r="819" spans="1:8" ht="15">
      <c r="A819" s="38"/>
      <c r="B819" s="39"/>
      <c r="C819" s="39"/>
      <c r="D819" s="39"/>
      <c r="E819" s="39"/>
      <c r="F819" s="42"/>
      <c r="G819" s="164"/>
      <c r="H819" s="42"/>
    </row>
    <row r="820" spans="1:8" ht="15">
      <c r="A820" s="38"/>
      <c r="B820" s="39"/>
      <c r="C820" s="39"/>
      <c r="D820" s="39"/>
      <c r="E820" s="39"/>
      <c r="F820" s="42"/>
      <c r="G820" s="164"/>
      <c r="H820" s="42"/>
    </row>
    <row r="821" spans="1:8" ht="15">
      <c r="A821" s="38"/>
      <c r="B821" s="39"/>
      <c r="C821" s="39"/>
      <c r="D821" s="39"/>
      <c r="E821" s="39"/>
      <c r="F821" s="42"/>
      <c r="G821" s="164"/>
      <c r="H821" s="42"/>
    </row>
    <row r="822" spans="1:8" ht="15">
      <c r="A822" s="38"/>
      <c r="B822" s="39"/>
      <c r="C822" s="39"/>
      <c r="D822" s="39"/>
      <c r="E822" s="39"/>
      <c r="F822" s="42"/>
      <c r="G822" s="164"/>
      <c r="H822" s="42"/>
    </row>
    <row r="823" spans="1:8" ht="15">
      <c r="A823" s="38"/>
      <c r="B823" s="39"/>
      <c r="C823" s="39"/>
      <c r="D823" s="39"/>
      <c r="E823" s="39"/>
      <c r="F823" s="42"/>
      <c r="G823" s="164"/>
      <c r="H823" s="42"/>
    </row>
    <row r="824" spans="1:8" ht="15">
      <c r="A824" s="38"/>
      <c r="B824" s="39"/>
      <c r="C824" s="39"/>
      <c r="D824" s="39"/>
      <c r="E824" s="39"/>
      <c r="F824" s="42"/>
      <c r="G824" s="164"/>
      <c r="H824" s="42"/>
    </row>
    <row r="825" spans="1:8" ht="15">
      <c r="A825" s="38"/>
      <c r="B825" s="39"/>
      <c r="C825" s="39"/>
      <c r="D825" s="39"/>
      <c r="E825" s="39"/>
      <c r="F825" s="42"/>
      <c r="G825" s="164"/>
      <c r="H825" s="42"/>
    </row>
    <row r="826" spans="1:8" ht="15">
      <c r="A826" s="38"/>
      <c r="B826" s="39"/>
      <c r="C826" s="39"/>
      <c r="D826" s="39"/>
      <c r="E826" s="39"/>
      <c r="F826" s="42"/>
      <c r="G826" s="164"/>
      <c r="H826" s="42"/>
    </row>
    <row r="827" spans="1:8" ht="15">
      <c r="A827" s="38"/>
      <c r="B827" s="39"/>
      <c r="C827" s="39"/>
      <c r="D827" s="39"/>
      <c r="E827" s="39"/>
      <c r="F827" s="42"/>
      <c r="G827" s="164"/>
      <c r="H827" s="42"/>
    </row>
    <row r="828" spans="1:8" ht="15">
      <c r="A828" s="38"/>
      <c r="B828" s="39"/>
      <c r="C828" s="39"/>
      <c r="D828" s="39"/>
      <c r="E828" s="39"/>
      <c r="F828" s="42"/>
      <c r="G828" s="164"/>
      <c r="H828" s="42"/>
    </row>
    <row r="829" spans="1:8" ht="15">
      <c r="A829" s="38"/>
      <c r="B829" s="39"/>
      <c r="C829" s="39"/>
      <c r="D829" s="39"/>
      <c r="E829" s="39"/>
      <c r="F829" s="42"/>
      <c r="G829" s="164"/>
      <c r="H829" s="42"/>
    </row>
    <row r="830" spans="1:8" ht="15">
      <c r="A830" s="38"/>
      <c r="B830" s="39"/>
      <c r="C830" s="39"/>
      <c r="D830" s="39"/>
      <c r="E830" s="39"/>
      <c r="F830" s="42"/>
      <c r="G830" s="164"/>
      <c r="H830" s="42"/>
    </row>
    <row r="831" spans="1:8" ht="15">
      <c r="A831" s="38"/>
      <c r="B831" s="39"/>
      <c r="C831" s="39"/>
      <c r="D831" s="39"/>
      <c r="E831" s="39"/>
      <c r="F831" s="42"/>
      <c r="G831" s="164"/>
      <c r="H831" s="42"/>
    </row>
    <row r="832" spans="1:8" ht="15">
      <c r="A832" s="38"/>
      <c r="B832" s="39"/>
      <c r="C832" s="39"/>
      <c r="D832" s="39"/>
      <c r="E832" s="39"/>
      <c r="F832" s="42"/>
      <c r="G832" s="164"/>
      <c r="H832" s="42"/>
    </row>
    <row r="833" spans="1:8" ht="15">
      <c r="A833" s="38"/>
      <c r="B833" s="39"/>
      <c r="C833" s="39"/>
      <c r="D833" s="39"/>
      <c r="E833" s="39"/>
      <c r="F833" s="42"/>
      <c r="G833" s="164"/>
      <c r="H833" s="42"/>
    </row>
    <row r="834" spans="1:8" ht="15">
      <c r="A834" s="38"/>
      <c r="B834" s="39"/>
      <c r="C834" s="39"/>
      <c r="D834" s="39"/>
      <c r="E834" s="39"/>
      <c r="F834" s="42"/>
      <c r="G834" s="164"/>
      <c r="H834" s="42"/>
    </row>
    <row r="835" spans="1:8" ht="15">
      <c r="A835" s="38"/>
      <c r="B835" s="39"/>
      <c r="C835" s="39"/>
      <c r="D835" s="39"/>
      <c r="E835" s="39"/>
      <c r="F835" s="42"/>
      <c r="G835" s="164"/>
      <c r="H835" s="42"/>
    </row>
    <row r="836" spans="1:8" ht="15">
      <c r="A836" s="38"/>
      <c r="B836" s="39"/>
      <c r="C836" s="39"/>
      <c r="D836" s="39"/>
      <c r="E836" s="39"/>
      <c r="F836" s="42"/>
      <c r="G836" s="164"/>
      <c r="H836" s="42"/>
    </row>
    <row r="837" spans="1:8" ht="15">
      <c r="A837" s="38"/>
      <c r="B837" s="39"/>
      <c r="C837" s="39"/>
      <c r="D837" s="39"/>
      <c r="E837" s="39"/>
      <c r="F837" s="42"/>
      <c r="G837" s="164"/>
      <c r="H837" s="42"/>
    </row>
    <row r="838" spans="1:8" ht="15">
      <c r="A838" s="38"/>
      <c r="B838" s="39"/>
      <c r="C838" s="39"/>
      <c r="D838" s="39"/>
      <c r="E838" s="39"/>
      <c r="F838" s="42"/>
      <c r="G838" s="164"/>
      <c r="H838" s="42"/>
    </row>
    <row r="839" spans="1:8" ht="15">
      <c r="A839" s="38"/>
      <c r="B839" s="39"/>
      <c r="C839" s="39"/>
      <c r="D839" s="39"/>
      <c r="E839" s="39"/>
      <c r="F839" s="42"/>
      <c r="G839" s="164"/>
      <c r="H839" s="42"/>
    </row>
    <row r="840" spans="1:8" ht="15">
      <c r="A840" s="38"/>
      <c r="B840" s="39"/>
      <c r="C840" s="39"/>
      <c r="D840" s="39"/>
      <c r="E840" s="39"/>
      <c r="F840" s="42"/>
      <c r="G840" s="164"/>
      <c r="H840" s="42"/>
    </row>
    <row r="841" spans="1:8" ht="15">
      <c r="A841" s="38"/>
      <c r="B841" s="39"/>
      <c r="C841" s="39"/>
      <c r="D841" s="39"/>
      <c r="E841" s="39"/>
      <c r="F841" s="42"/>
      <c r="G841" s="164"/>
      <c r="H841" s="42"/>
    </row>
    <row r="842" spans="1:8" ht="15">
      <c r="A842" s="38"/>
      <c r="B842" s="39"/>
      <c r="C842" s="39"/>
      <c r="D842" s="39"/>
      <c r="E842" s="39"/>
      <c r="F842" s="42"/>
      <c r="G842" s="164"/>
      <c r="H842" s="42"/>
    </row>
    <row r="843" spans="1:8" ht="15">
      <c r="A843" s="38"/>
      <c r="B843" s="39"/>
      <c r="C843" s="39"/>
      <c r="D843" s="39"/>
      <c r="E843" s="39"/>
      <c r="F843" s="42"/>
      <c r="G843" s="164"/>
      <c r="H843" s="42"/>
    </row>
    <row r="844" spans="1:8" ht="15">
      <c r="A844" s="38"/>
      <c r="B844" s="39"/>
      <c r="C844" s="39"/>
      <c r="D844" s="39"/>
      <c r="E844" s="39"/>
      <c r="F844" s="42"/>
      <c r="G844" s="164"/>
      <c r="H844" s="42"/>
    </row>
    <row r="845" spans="1:8" ht="15">
      <c r="A845" s="38"/>
      <c r="B845" s="39"/>
      <c r="C845" s="39"/>
      <c r="D845" s="39"/>
      <c r="E845" s="39"/>
      <c r="F845" s="42"/>
      <c r="G845" s="164"/>
      <c r="H845" s="42"/>
    </row>
    <row r="846" spans="1:8" ht="15">
      <c r="A846" s="38"/>
      <c r="B846" s="39"/>
      <c r="C846" s="39"/>
      <c r="D846" s="39"/>
      <c r="E846" s="39"/>
      <c r="F846" s="42"/>
      <c r="G846" s="164"/>
      <c r="H846" s="42"/>
    </row>
    <row r="847" spans="1:8" ht="15">
      <c r="A847" s="38"/>
      <c r="B847" s="39"/>
      <c r="C847" s="39"/>
      <c r="D847" s="39"/>
      <c r="E847" s="39"/>
      <c r="F847" s="42"/>
      <c r="G847" s="164"/>
      <c r="H847" s="42"/>
    </row>
    <row r="848" spans="1:8" ht="15">
      <c r="A848" s="38"/>
      <c r="B848" s="39"/>
      <c r="C848" s="39"/>
      <c r="D848" s="39"/>
      <c r="E848" s="39"/>
      <c r="F848" s="42"/>
      <c r="G848" s="164"/>
      <c r="H848" s="42"/>
    </row>
    <row r="849" spans="1:8" ht="15">
      <c r="A849" s="38"/>
      <c r="B849" s="39"/>
      <c r="C849" s="39"/>
      <c r="D849" s="39"/>
      <c r="E849" s="39"/>
      <c r="F849" s="42"/>
      <c r="G849" s="164"/>
      <c r="H849" s="42"/>
    </row>
    <row r="850" spans="1:8" ht="15">
      <c r="A850" s="38"/>
      <c r="B850" s="39"/>
      <c r="C850" s="39"/>
      <c r="D850" s="39"/>
      <c r="E850" s="39"/>
      <c r="F850" s="42"/>
      <c r="G850" s="164"/>
      <c r="H850" s="42"/>
    </row>
    <row r="851" spans="1:8" ht="15">
      <c r="A851" s="38"/>
      <c r="B851" s="39"/>
      <c r="C851" s="39"/>
      <c r="D851" s="39"/>
      <c r="E851" s="39"/>
      <c r="F851" s="42"/>
      <c r="G851" s="164"/>
      <c r="H851" s="42"/>
    </row>
    <row r="852" spans="1:8" ht="15">
      <c r="A852" s="38"/>
      <c r="B852" s="39"/>
      <c r="C852" s="39"/>
      <c r="D852" s="39"/>
      <c r="E852" s="39"/>
      <c r="F852" s="42"/>
      <c r="G852" s="164"/>
      <c r="H852" s="42"/>
    </row>
    <row r="853" spans="1:8" ht="15">
      <c r="A853" s="38"/>
      <c r="B853" s="39"/>
      <c r="C853" s="39"/>
      <c r="D853" s="39"/>
      <c r="E853" s="39"/>
      <c r="F853" s="42"/>
      <c r="G853" s="164"/>
      <c r="H853" s="42"/>
    </row>
    <row r="854" spans="1:8" ht="15">
      <c r="A854" s="38"/>
      <c r="B854" s="39"/>
      <c r="C854" s="39"/>
      <c r="D854" s="39"/>
      <c r="E854" s="39"/>
      <c r="F854" s="42"/>
      <c r="G854" s="164"/>
      <c r="H854" s="42"/>
    </row>
    <row r="855" spans="1:8" ht="15">
      <c r="A855" s="38"/>
      <c r="B855" s="39"/>
      <c r="C855" s="39"/>
      <c r="D855" s="39"/>
      <c r="E855" s="39"/>
      <c r="F855" s="42"/>
      <c r="G855" s="164"/>
      <c r="H855" s="42"/>
    </row>
    <row r="856" spans="1:8" ht="15">
      <c r="A856" s="38"/>
      <c r="B856" s="39"/>
      <c r="C856" s="39"/>
      <c r="D856" s="39"/>
      <c r="E856" s="39"/>
      <c r="F856" s="42"/>
      <c r="G856" s="164"/>
      <c r="H856" s="42"/>
    </row>
    <row r="857" spans="1:8" ht="15">
      <c r="A857" s="38"/>
      <c r="B857" s="39"/>
      <c r="C857" s="39"/>
      <c r="D857" s="39"/>
      <c r="E857" s="39"/>
      <c r="F857" s="42"/>
      <c r="G857" s="164"/>
      <c r="H857" s="42"/>
    </row>
    <row r="858" spans="1:8" ht="15">
      <c r="A858" s="38"/>
      <c r="B858" s="39"/>
      <c r="C858" s="39"/>
      <c r="D858" s="39"/>
      <c r="E858" s="39"/>
      <c r="F858" s="42"/>
      <c r="G858" s="164"/>
      <c r="H858" s="42"/>
    </row>
    <row r="859" spans="1:8" ht="15">
      <c r="A859" s="38"/>
      <c r="B859" s="39"/>
      <c r="C859" s="39"/>
      <c r="D859" s="39"/>
      <c r="E859" s="39"/>
      <c r="F859" s="42"/>
      <c r="G859" s="164"/>
      <c r="H859" s="42"/>
    </row>
    <row r="860" spans="1:8" ht="15">
      <c r="A860" s="38"/>
      <c r="B860" s="39"/>
      <c r="C860" s="39"/>
      <c r="D860" s="39"/>
      <c r="E860" s="39"/>
      <c r="F860" s="42"/>
      <c r="G860" s="164"/>
      <c r="H860" s="42"/>
    </row>
    <row r="861" spans="1:8" ht="15">
      <c r="A861" s="38"/>
      <c r="B861" s="39"/>
      <c r="C861" s="39"/>
      <c r="D861" s="39"/>
      <c r="E861" s="39"/>
      <c r="F861" s="42"/>
      <c r="G861" s="164"/>
      <c r="H861" s="42"/>
    </row>
    <row r="862" spans="1:8" ht="15">
      <c r="A862" s="38"/>
      <c r="B862" s="39"/>
      <c r="C862" s="39"/>
      <c r="D862" s="39"/>
      <c r="E862" s="39"/>
      <c r="F862" s="42"/>
      <c r="G862" s="164"/>
      <c r="H862" s="42"/>
    </row>
    <row r="863" spans="1:8" ht="15">
      <c r="A863" s="38"/>
      <c r="B863" s="39"/>
      <c r="C863" s="39"/>
      <c r="D863" s="39"/>
      <c r="E863" s="39"/>
      <c r="F863" s="42"/>
      <c r="G863" s="164"/>
      <c r="H863" s="42"/>
    </row>
    <row r="864" spans="1:8" ht="15">
      <c r="A864" s="38"/>
      <c r="B864" s="39"/>
      <c r="C864" s="39"/>
      <c r="D864" s="39"/>
      <c r="E864" s="39"/>
      <c r="F864" s="42"/>
      <c r="G864" s="164"/>
      <c r="H864" s="42"/>
    </row>
    <row r="865" spans="1:8" ht="15">
      <c r="A865" s="38"/>
      <c r="B865" s="39"/>
      <c r="C865" s="39"/>
      <c r="D865" s="39"/>
      <c r="E865" s="39"/>
      <c r="F865" s="42"/>
      <c r="G865" s="164"/>
      <c r="H865" s="42"/>
    </row>
    <row r="866" spans="1:8" ht="15">
      <c r="A866" s="38"/>
      <c r="B866" s="39"/>
      <c r="C866" s="39"/>
      <c r="D866" s="39"/>
      <c r="E866" s="39"/>
      <c r="F866" s="42"/>
      <c r="G866" s="164"/>
      <c r="H866" s="42"/>
    </row>
    <row r="867" spans="1:8" ht="15">
      <c r="A867" s="38"/>
      <c r="B867" s="39"/>
      <c r="C867" s="39"/>
      <c r="D867" s="39"/>
      <c r="E867" s="39"/>
      <c r="F867" s="42"/>
      <c r="G867" s="164"/>
      <c r="H867" s="42"/>
    </row>
    <row r="868" spans="1:8" ht="15">
      <c r="A868" s="38"/>
      <c r="B868" s="39"/>
      <c r="C868" s="39"/>
      <c r="D868" s="39"/>
      <c r="E868" s="39"/>
      <c r="F868" s="42"/>
      <c r="G868" s="164"/>
      <c r="H868" s="42"/>
    </row>
    <row r="869" spans="1:8" ht="15">
      <c r="A869" s="38"/>
      <c r="B869" s="39"/>
      <c r="C869" s="39"/>
      <c r="D869" s="39"/>
      <c r="E869" s="39"/>
      <c r="F869" s="42"/>
      <c r="G869" s="164"/>
      <c r="H869" s="42"/>
    </row>
    <row r="870" spans="1:8" ht="15">
      <c r="A870" s="38"/>
      <c r="B870" s="39"/>
      <c r="C870" s="39"/>
      <c r="D870" s="39"/>
      <c r="E870" s="39"/>
      <c r="F870" s="42"/>
      <c r="G870" s="164"/>
      <c r="H870" s="42"/>
    </row>
    <row r="871" spans="1:8" ht="15">
      <c r="A871" s="38"/>
      <c r="B871" s="39"/>
      <c r="C871" s="39"/>
      <c r="D871" s="39"/>
      <c r="E871" s="39"/>
      <c r="F871" s="42"/>
      <c r="G871" s="164"/>
      <c r="H871" s="42"/>
    </row>
    <row r="872" spans="1:8" ht="15">
      <c r="A872" s="38"/>
      <c r="B872" s="39"/>
      <c r="C872" s="39"/>
      <c r="D872" s="39"/>
      <c r="E872" s="39"/>
      <c r="F872" s="42"/>
      <c r="G872" s="164"/>
      <c r="H872" s="42"/>
    </row>
    <row r="873" spans="1:8" ht="15">
      <c r="A873" s="38"/>
      <c r="B873" s="39"/>
      <c r="C873" s="39"/>
      <c r="D873" s="39"/>
      <c r="E873" s="39"/>
      <c r="F873" s="42"/>
      <c r="G873" s="164"/>
      <c r="H873" s="42"/>
    </row>
    <row r="874" spans="1:8" ht="15">
      <c r="A874" s="38"/>
      <c r="B874" s="39"/>
      <c r="C874" s="39"/>
      <c r="D874" s="39"/>
      <c r="E874" s="39"/>
      <c r="F874" s="42"/>
      <c r="G874" s="164"/>
      <c r="H874" s="42"/>
    </row>
    <row r="875" spans="1:8" ht="15">
      <c r="A875" s="38"/>
      <c r="B875" s="39"/>
      <c r="C875" s="39"/>
      <c r="D875" s="39"/>
      <c r="E875" s="39"/>
      <c r="F875" s="42"/>
      <c r="G875" s="164"/>
      <c r="H875" s="42"/>
    </row>
    <row r="876" spans="1:8" ht="15">
      <c r="A876" s="38"/>
      <c r="B876" s="39"/>
      <c r="C876" s="39"/>
      <c r="D876" s="39"/>
      <c r="E876" s="39"/>
      <c r="F876" s="42"/>
      <c r="G876" s="164"/>
      <c r="H876" s="42"/>
    </row>
    <row r="877" spans="1:8" ht="15">
      <c r="A877" s="38"/>
      <c r="B877" s="39"/>
      <c r="C877" s="39"/>
      <c r="D877" s="39"/>
      <c r="E877" s="39"/>
      <c r="F877" s="42"/>
      <c r="G877" s="164"/>
      <c r="H877" s="42"/>
    </row>
    <row r="878" spans="1:8" ht="15">
      <c r="A878" s="38"/>
      <c r="B878" s="39"/>
      <c r="C878" s="39"/>
      <c r="D878" s="39"/>
      <c r="E878" s="39"/>
      <c r="F878" s="42"/>
      <c r="G878" s="164"/>
      <c r="H878" s="42"/>
    </row>
    <row r="879" spans="1:8" ht="15">
      <c r="A879" s="38"/>
      <c r="B879" s="39"/>
      <c r="C879" s="39"/>
      <c r="D879" s="39"/>
      <c r="E879" s="39"/>
      <c r="F879" s="42"/>
      <c r="G879" s="164"/>
      <c r="H879" s="42"/>
    </row>
    <row r="880" spans="1:8" ht="15">
      <c r="A880" s="38"/>
      <c r="B880" s="39"/>
      <c r="C880" s="39"/>
      <c r="D880" s="39"/>
      <c r="E880" s="39"/>
      <c r="F880" s="42"/>
      <c r="G880" s="164"/>
      <c r="H880" s="42"/>
    </row>
    <row r="881" spans="1:8" ht="15">
      <c r="A881" s="38"/>
      <c r="B881" s="39"/>
      <c r="C881" s="39"/>
      <c r="D881" s="39"/>
      <c r="E881" s="39"/>
      <c r="F881" s="42"/>
      <c r="G881" s="164"/>
      <c r="H881" s="42"/>
    </row>
    <row r="882" spans="1:8" ht="15">
      <c r="A882" s="38"/>
      <c r="B882" s="39"/>
      <c r="C882" s="39"/>
      <c r="D882" s="39"/>
      <c r="E882" s="39"/>
      <c r="F882" s="42"/>
      <c r="G882" s="164"/>
      <c r="H882" s="42"/>
    </row>
    <row r="883" spans="1:8" ht="15">
      <c r="A883" s="38"/>
      <c r="B883" s="39"/>
      <c r="C883" s="39"/>
      <c r="D883" s="39"/>
      <c r="E883" s="39"/>
      <c r="F883" s="42"/>
      <c r="G883" s="164"/>
      <c r="H883" s="42"/>
    </row>
    <row r="884" spans="1:8" ht="15">
      <c r="A884" s="38"/>
      <c r="B884" s="39"/>
      <c r="C884" s="39"/>
      <c r="D884" s="39"/>
      <c r="E884" s="39"/>
      <c r="F884" s="42"/>
      <c r="G884" s="164"/>
      <c r="H884" s="42"/>
    </row>
    <row r="885" spans="1:8" ht="15">
      <c r="A885" s="38"/>
      <c r="B885" s="39"/>
      <c r="C885" s="39"/>
      <c r="D885" s="39"/>
      <c r="E885" s="39"/>
      <c r="F885" s="42"/>
      <c r="G885" s="164"/>
      <c r="H885" s="42"/>
    </row>
    <row r="886" spans="1:8" ht="15">
      <c r="A886" s="38"/>
      <c r="B886" s="39"/>
      <c r="C886" s="39"/>
      <c r="D886" s="39"/>
      <c r="E886" s="39"/>
      <c r="F886" s="42"/>
      <c r="G886" s="164"/>
      <c r="H886" s="42"/>
    </row>
    <row r="887" spans="1:8" ht="15">
      <c r="A887" s="38"/>
      <c r="B887" s="39"/>
      <c r="C887" s="39"/>
      <c r="D887" s="39"/>
      <c r="E887" s="39"/>
      <c r="F887" s="42"/>
      <c r="G887" s="164"/>
      <c r="H887" s="42"/>
    </row>
    <row r="888" spans="1:8" ht="15">
      <c r="A888" s="38"/>
      <c r="B888" s="39"/>
      <c r="C888" s="39"/>
      <c r="D888" s="39"/>
      <c r="E888" s="39"/>
      <c r="F888" s="42"/>
      <c r="G888" s="164"/>
      <c r="H888" s="42"/>
    </row>
    <row r="889" spans="1:8" ht="15">
      <c r="A889" s="38"/>
      <c r="B889" s="39"/>
      <c r="C889" s="39"/>
      <c r="D889" s="39"/>
      <c r="E889" s="39"/>
      <c r="F889" s="42"/>
      <c r="G889" s="164"/>
      <c r="H889" s="42"/>
    </row>
    <row r="890" spans="1:8" ht="15">
      <c r="A890" s="38"/>
      <c r="B890" s="39"/>
      <c r="C890" s="39"/>
      <c r="D890" s="39"/>
      <c r="E890" s="39"/>
      <c r="F890" s="42"/>
      <c r="G890" s="164"/>
      <c r="H890" s="42"/>
    </row>
    <row r="891" spans="1:8" ht="15">
      <c r="A891" s="38"/>
      <c r="B891" s="39"/>
      <c r="C891" s="39"/>
      <c r="D891" s="39"/>
      <c r="E891" s="39"/>
      <c r="F891" s="42"/>
      <c r="G891" s="164"/>
      <c r="H891" s="42"/>
    </row>
    <row r="892" spans="1:8" ht="15">
      <c r="A892" s="38"/>
      <c r="B892" s="39"/>
      <c r="C892" s="39"/>
      <c r="D892" s="39"/>
      <c r="E892" s="39"/>
      <c r="F892" s="42"/>
      <c r="G892" s="164"/>
      <c r="H892" s="42"/>
    </row>
    <row r="893" spans="1:8" ht="15">
      <c r="A893" s="38"/>
      <c r="B893" s="39"/>
      <c r="C893" s="39"/>
      <c r="D893" s="39"/>
      <c r="E893" s="39"/>
      <c r="F893" s="42"/>
      <c r="G893" s="164"/>
      <c r="H893" s="42"/>
    </row>
    <row r="894" spans="1:8" ht="15">
      <c r="A894" s="38"/>
      <c r="B894" s="39"/>
      <c r="C894" s="39"/>
      <c r="D894" s="39"/>
      <c r="E894" s="39"/>
      <c r="F894" s="42"/>
      <c r="G894" s="164"/>
      <c r="H894" s="42"/>
    </row>
    <row r="895" spans="1:8" ht="15">
      <c r="A895" s="38"/>
      <c r="B895" s="39"/>
      <c r="C895" s="39"/>
      <c r="D895" s="39"/>
      <c r="E895" s="39"/>
      <c r="F895" s="42"/>
      <c r="G895" s="164"/>
      <c r="H895" s="42"/>
    </row>
    <row r="896" spans="1:8" ht="15">
      <c r="A896" s="38"/>
      <c r="B896" s="39"/>
      <c r="C896" s="39"/>
      <c r="D896" s="39"/>
      <c r="E896" s="39"/>
      <c r="F896" s="42"/>
      <c r="G896" s="164"/>
      <c r="H896" s="42"/>
    </row>
    <row r="897" spans="1:8" ht="15">
      <c r="A897" s="38"/>
      <c r="B897" s="39"/>
      <c r="C897" s="39"/>
      <c r="D897" s="39"/>
      <c r="E897" s="39"/>
      <c r="F897" s="42"/>
      <c r="G897" s="164"/>
      <c r="H897" s="42"/>
    </row>
    <row r="898" spans="1:8" ht="15">
      <c r="A898" s="38"/>
      <c r="B898" s="39"/>
      <c r="C898" s="39"/>
      <c r="D898" s="39"/>
      <c r="E898" s="39"/>
      <c r="F898" s="42"/>
      <c r="G898" s="164"/>
      <c r="H898" s="42"/>
    </row>
    <row r="899" spans="1:8" ht="15">
      <c r="A899" s="38"/>
      <c r="B899" s="39"/>
      <c r="C899" s="39"/>
      <c r="D899" s="39"/>
      <c r="E899" s="39"/>
      <c r="F899" s="42"/>
      <c r="G899" s="164"/>
      <c r="H899" s="42"/>
    </row>
    <row r="900" spans="1:8" ht="15">
      <c r="A900" s="38"/>
      <c r="B900" s="39"/>
      <c r="C900" s="39"/>
      <c r="D900" s="39"/>
      <c r="E900" s="39"/>
      <c r="F900" s="42"/>
      <c r="G900" s="164"/>
      <c r="H900" s="42"/>
    </row>
    <row r="901" spans="1:8" ht="15">
      <c r="A901" s="38"/>
      <c r="B901" s="39"/>
      <c r="C901" s="39"/>
      <c r="D901" s="39"/>
      <c r="E901" s="39"/>
      <c r="F901" s="42"/>
      <c r="G901" s="164"/>
      <c r="H901" s="42"/>
    </row>
    <row r="902" spans="1:8" ht="15">
      <c r="A902" s="38"/>
      <c r="B902" s="39"/>
      <c r="C902" s="39"/>
      <c r="D902" s="39"/>
      <c r="E902" s="39"/>
      <c r="F902" s="42"/>
      <c r="G902" s="164"/>
      <c r="H902" s="42"/>
    </row>
    <row r="903" spans="1:8" ht="15">
      <c r="A903" s="38"/>
      <c r="B903" s="39"/>
      <c r="C903" s="39"/>
      <c r="D903" s="39"/>
      <c r="E903" s="39"/>
      <c r="F903" s="42"/>
      <c r="G903" s="164"/>
      <c r="H903" s="42"/>
    </row>
    <row r="904" spans="1:8" ht="15">
      <c r="A904" s="38"/>
      <c r="B904" s="39"/>
      <c r="C904" s="39"/>
      <c r="D904" s="39"/>
      <c r="E904" s="39"/>
      <c r="F904" s="42"/>
      <c r="G904" s="164"/>
      <c r="H904" s="42"/>
    </row>
    <row r="905" spans="1:8" ht="15">
      <c r="A905" s="38"/>
      <c r="B905" s="39"/>
      <c r="C905" s="39"/>
      <c r="D905" s="39"/>
      <c r="E905" s="39"/>
      <c r="F905" s="42"/>
      <c r="G905" s="164"/>
      <c r="H905" s="42"/>
    </row>
    <row r="906" spans="1:8" ht="15">
      <c r="A906" s="38"/>
      <c r="B906" s="39"/>
      <c r="C906" s="39"/>
      <c r="D906" s="39"/>
      <c r="E906" s="39"/>
      <c r="F906" s="42"/>
      <c r="G906" s="164"/>
      <c r="H906" s="42"/>
    </row>
    <row r="907" spans="1:8" ht="15">
      <c r="A907" s="38"/>
      <c r="B907" s="39"/>
      <c r="C907" s="39"/>
      <c r="D907" s="39"/>
      <c r="E907" s="39"/>
      <c r="F907" s="42"/>
      <c r="G907" s="164"/>
      <c r="H907" s="42"/>
    </row>
    <row r="908" spans="1:8" ht="15">
      <c r="A908" s="38"/>
      <c r="B908" s="39"/>
      <c r="C908" s="39"/>
      <c r="D908" s="39"/>
      <c r="E908" s="39"/>
      <c r="F908" s="42"/>
      <c r="G908" s="164"/>
      <c r="H908" s="42"/>
    </row>
    <row r="909" spans="1:8" ht="15">
      <c r="A909" s="38"/>
      <c r="B909" s="39"/>
      <c r="C909" s="39"/>
      <c r="D909" s="39"/>
      <c r="E909" s="39"/>
      <c r="F909" s="42"/>
      <c r="G909" s="164"/>
      <c r="H909" s="42"/>
    </row>
    <row r="910" spans="1:8" ht="15">
      <c r="A910" s="38"/>
      <c r="B910" s="39"/>
      <c r="C910" s="39"/>
      <c r="D910" s="39"/>
      <c r="E910" s="39"/>
      <c r="F910" s="42"/>
      <c r="G910" s="164"/>
      <c r="H910" s="42"/>
    </row>
    <row r="911" spans="1:8" ht="15">
      <c r="A911" s="38"/>
      <c r="B911" s="39"/>
      <c r="C911" s="39"/>
      <c r="D911" s="39"/>
      <c r="E911" s="39"/>
      <c r="F911" s="42"/>
      <c r="G911" s="164"/>
      <c r="H911" s="42"/>
    </row>
    <row r="912" spans="1:8" ht="15">
      <c r="A912" s="38"/>
      <c r="B912" s="39"/>
      <c r="C912" s="39"/>
      <c r="D912" s="39"/>
      <c r="E912" s="39"/>
      <c r="F912" s="42"/>
      <c r="G912" s="164"/>
      <c r="H912" s="42"/>
    </row>
    <row r="913" spans="1:8" ht="15">
      <c r="A913" s="38"/>
      <c r="B913" s="39"/>
      <c r="C913" s="39"/>
      <c r="D913" s="39"/>
      <c r="E913" s="39"/>
      <c r="F913" s="42"/>
      <c r="G913" s="164"/>
      <c r="H913" s="42"/>
    </row>
    <row r="914" spans="1:8" ht="15">
      <c r="A914" s="38"/>
      <c r="B914" s="39"/>
      <c r="C914" s="39"/>
      <c r="D914" s="39"/>
      <c r="E914" s="39"/>
      <c r="F914" s="42"/>
      <c r="G914" s="164"/>
      <c r="H914" s="42"/>
    </row>
    <row r="915" spans="1:8" ht="15">
      <c r="A915" s="38"/>
      <c r="B915" s="39"/>
      <c r="C915" s="39"/>
      <c r="D915" s="39"/>
      <c r="E915" s="39"/>
      <c r="F915" s="42"/>
      <c r="G915" s="164"/>
      <c r="H915" s="42"/>
    </row>
    <row r="916" spans="1:8" ht="15">
      <c r="A916" s="38"/>
      <c r="B916" s="39"/>
      <c r="C916" s="39"/>
      <c r="D916" s="39"/>
      <c r="E916" s="39"/>
      <c r="F916" s="42"/>
      <c r="G916" s="164"/>
      <c r="H916" s="42"/>
    </row>
    <row r="917" spans="1:8" ht="15">
      <c r="A917" s="38"/>
      <c r="B917" s="39"/>
      <c r="C917" s="39"/>
      <c r="D917" s="39"/>
      <c r="E917" s="39"/>
      <c r="F917" s="42"/>
      <c r="G917" s="164"/>
      <c r="H917" s="42"/>
    </row>
    <row r="918" spans="1:8" ht="15">
      <c r="A918" s="38"/>
      <c r="B918" s="39"/>
      <c r="C918" s="39"/>
      <c r="D918" s="39"/>
      <c r="E918" s="39"/>
      <c r="F918" s="42"/>
      <c r="G918" s="164"/>
      <c r="H918" s="42"/>
    </row>
    <row r="919" spans="1:8" ht="15">
      <c r="A919" s="38"/>
      <c r="B919" s="39"/>
      <c r="C919" s="39"/>
      <c r="D919" s="39"/>
      <c r="E919" s="39"/>
      <c r="F919" s="42"/>
      <c r="G919" s="164"/>
      <c r="H919" s="42"/>
    </row>
    <row r="920" spans="1:8" ht="15">
      <c r="A920" s="38"/>
      <c r="B920" s="39"/>
      <c r="C920" s="39"/>
      <c r="D920" s="39"/>
      <c r="E920" s="39"/>
      <c r="F920" s="42"/>
      <c r="G920" s="164"/>
      <c r="H920" s="42"/>
    </row>
    <row r="921" spans="1:8" ht="15">
      <c r="A921" s="38"/>
      <c r="B921" s="39"/>
      <c r="C921" s="39"/>
      <c r="D921" s="39"/>
      <c r="E921" s="39"/>
      <c r="F921" s="42"/>
      <c r="G921" s="164"/>
      <c r="H921" s="42"/>
    </row>
    <row r="922" spans="1:8" ht="15">
      <c r="A922" s="38"/>
      <c r="B922" s="39"/>
      <c r="C922" s="39"/>
      <c r="D922" s="39"/>
      <c r="E922" s="39"/>
      <c r="F922" s="42"/>
      <c r="G922" s="164"/>
      <c r="H922" s="42"/>
    </row>
    <row r="923" spans="1:8" ht="15">
      <c r="A923" s="38"/>
      <c r="B923" s="39"/>
      <c r="C923" s="39"/>
      <c r="D923" s="39"/>
      <c r="E923" s="39"/>
      <c r="F923" s="42"/>
      <c r="G923" s="164"/>
      <c r="H923" s="42"/>
    </row>
    <row r="924" spans="1:8" ht="15">
      <c r="A924" s="38"/>
      <c r="B924" s="39"/>
      <c r="C924" s="39"/>
      <c r="D924" s="39"/>
      <c r="E924" s="39"/>
      <c r="F924" s="42"/>
      <c r="G924" s="164"/>
      <c r="H924" s="42"/>
    </row>
    <row r="925" spans="1:8" ht="15">
      <c r="A925" s="38"/>
      <c r="B925" s="39"/>
      <c r="C925" s="39"/>
      <c r="D925" s="39"/>
      <c r="E925" s="39"/>
      <c r="F925" s="42"/>
      <c r="G925" s="164"/>
      <c r="H925" s="42"/>
    </row>
    <row r="926" spans="1:8" ht="15">
      <c r="A926" s="38"/>
      <c r="B926" s="39"/>
      <c r="C926" s="39"/>
      <c r="D926" s="39"/>
      <c r="E926" s="39"/>
      <c r="F926" s="42"/>
      <c r="G926" s="164"/>
      <c r="H926" s="42"/>
    </row>
    <row r="927" spans="1:8" ht="15">
      <c r="A927" s="38"/>
      <c r="B927" s="39"/>
      <c r="C927" s="39"/>
      <c r="D927" s="39"/>
      <c r="E927" s="39"/>
      <c r="F927" s="42"/>
      <c r="G927" s="164"/>
      <c r="H927" s="42"/>
    </row>
    <row r="928" spans="1:8" ht="15">
      <c r="A928" s="38"/>
      <c r="B928" s="39"/>
      <c r="C928" s="39"/>
      <c r="D928" s="39"/>
      <c r="E928" s="39"/>
      <c r="F928" s="42"/>
      <c r="G928" s="164"/>
      <c r="H928" s="42"/>
    </row>
    <row r="929" spans="1:8" ht="15">
      <c r="A929" s="38"/>
      <c r="B929" s="39"/>
      <c r="C929" s="39"/>
      <c r="D929" s="39"/>
      <c r="E929" s="39"/>
      <c r="F929" s="42"/>
      <c r="G929" s="164"/>
      <c r="H929" s="42"/>
    </row>
    <row r="930" spans="1:8" ht="15">
      <c r="A930" s="38"/>
      <c r="B930" s="39"/>
      <c r="C930" s="39"/>
      <c r="D930" s="39"/>
      <c r="E930" s="39"/>
      <c r="F930" s="42"/>
      <c r="G930" s="164"/>
      <c r="H930" s="42"/>
    </row>
    <row r="931" spans="1:8" ht="15">
      <c r="A931" s="38"/>
      <c r="B931" s="39"/>
      <c r="C931" s="39"/>
      <c r="D931" s="39"/>
      <c r="E931" s="39"/>
      <c r="F931" s="42"/>
      <c r="G931" s="164"/>
      <c r="H931" s="42"/>
    </row>
    <row r="932" spans="1:8" ht="15">
      <c r="A932" s="38"/>
      <c r="B932" s="39"/>
      <c r="C932" s="39"/>
      <c r="D932" s="39"/>
      <c r="E932" s="39"/>
      <c r="F932" s="42"/>
      <c r="G932" s="164"/>
      <c r="H932" s="42"/>
    </row>
    <row r="933" spans="1:8" ht="15">
      <c r="A933" s="38"/>
      <c r="B933" s="39"/>
      <c r="C933" s="39"/>
      <c r="D933" s="39"/>
      <c r="E933" s="39"/>
      <c r="F933" s="42"/>
      <c r="G933" s="164"/>
      <c r="H933" s="42"/>
    </row>
    <row r="934" spans="1:8" ht="15">
      <c r="A934" s="38"/>
      <c r="B934" s="39"/>
      <c r="C934" s="39"/>
      <c r="D934" s="39"/>
      <c r="E934" s="39"/>
      <c r="F934" s="42"/>
      <c r="G934" s="164"/>
      <c r="H934" s="42"/>
    </row>
    <row r="935" spans="1:8" ht="15">
      <c r="A935" s="38"/>
      <c r="B935" s="39"/>
      <c r="C935" s="39"/>
      <c r="D935" s="39"/>
      <c r="E935" s="39"/>
      <c r="F935" s="42"/>
      <c r="G935" s="164"/>
      <c r="H935" s="42"/>
    </row>
    <row r="936" spans="1:8" ht="15">
      <c r="A936" s="38"/>
      <c r="B936" s="39"/>
      <c r="C936" s="39"/>
      <c r="D936" s="39"/>
      <c r="E936" s="39"/>
      <c r="F936" s="42"/>
      <c r="G936" s="164"/>
      <c r="H936" s="42"/>
    </row>
    <row r="937" spans="1:8" ht="15">
      <c r="A937" s="38"/>
      <c r="B937" s="39"/>
      <c r="C937" s="39"/>
      <c r="D937" s="39"/>
      <c r="E937" s="39"/>
      <c r="F937" s="42"/>
      <c r="G937" s="164"/>
      <c r="H937" s="42"/>
    </row>
    <row r="938" spans="1:8" ht="15">
      <c r="A938" s="38"/>
      <c r="B938" s="39"/>
      <c r="C938" s="39"/>
      <c r="D938" s="39"/>
      <c r="E938" s="39"/>
      <c r="F938" s="42"/>
      <c r="G938" s="164"/>
      <c r="H938" s="42"/>
    </row>
    <row r="939" spans="1:8" ht="15">
      <c r="A939" s="38"/>
      <c r="B939" s="39"/>
      <c r="C939" s="39"/>
      <c r="D939" s="39"/>
      <c r="E939" s="39"/>
      <c r="F939" s="42"/>
      <c r="G939" s="164"/>
      <c r="H939" s="42"/>
    </row>
    <row r="940" spans="1:8" ht="15">
      <c r="A940" s="38"/>
      <c r="B940" s="39"/>
      <c r="C940" s="39"/>
      <c r="D940" s="39"/>
      <c r="E940" s="39"/>
      <c r="F940" s="42"/>
      <c r="G940" s="164"/>
      <c r="H940" s="42"/>
    </row>
    <row r="941" spans="1:8" ht="15">
      <c r="A941" s="38"/>
      <c r="B941" s="39"/>
      <c r="C941" s="39"/>
      <c r="D941" s="39"/>
      <c r="E941" s="39"/>
      <c r="F941" s="42"/>
      <c r="G941" s="164"/>
      <c r="H941" s="42"/>
    </row>
    <row r="942" spans="1:8" ht="15">
      <c r="A942" s="38"/>
      <c r="B942" s="39"/>
      <c r="C942" s="39"/>
      <c r="D942" s="39"/>
      <c r="E942" s="39"/>
      <c r="F942" s="42"/>
      <c r="G942" s="164"/>
      <c r="H942" s="42"/>
    </row>
    <row r="943" spans="1:8" ht="15">
      <c r="A943" s="38"/>
      <c r="B943" s="39"/>
      <c r="C943" s="39"/>
      <c r="D943" s="39"/>
      <c r="E943" s="39"/>
      <c r="F943" s="42"/>
      <c r="G943" s="164"/>
      <c r="H943" s="42"/>
    </row>
    <row r="944" spans="1:8" ht="15">
      <c r="A944" s="38"/>
      <c r="B944" s="39"/>
      <c r="C944" s="39"/>
      <c r="D944" s="39"/>
      <c r="E944" s="39"/>
      <c r="F944" s="42"/>
      <c r="G944" s="164"/>
      <c r="H944" s="42"/>
    </row>
    <row r="945" spans="1:8" ht="15">
      <c r="A945" s="38"/>
      <c r="B945" s="39"/>
      <c r="C945" s="39"/>
      <c r="D945" s="39"/>
      <c r="E945" s="39"/>
      <c r="F945" s="42"/>
      <c r="G945" s="164"/>
      <c r="H945" s="42"/>
    </row>
    <row r="946" spans="1:8" ht="15">
      <c r="A946" s="38"/>
      <c r="B946" s="39"/>
      <c r="C946" s="39"/>
      <c r="D946" s="39"/>
      <c r="E946" s="39"/>
      <c r="F946" s="42"/>
      <c r="G946" s="164"/>
      <c r="H946" s="42"/>
    </row>
    <row r="947" spans="1:8" ht="15">
      <c r="A947" s="38"/>
      <c r="B947" s="39"/>
      <c r="C947" s="39"/>
      <c r="D947" s="39"/>
      <c r="E947" s="39"/>
      <c r="F947" s="42"/>
      <c r="G947" s="164"/>
      <c r="H947" s="42"/>
    </row>
    <row r="948" spans="1:8" ht="15">
      <c r="A948" s="38"/>
      <c r="B948" s="39"/>
      <c r="C948" s="39"/>
      <c r="D948" s="39"/>
      <c r="E948" s="39"/>
      <c r="F948" s="42"/>
      <c r="G948" s="164"/>
      <c r="H948" s="42"/>
    </row>
    <row r="949" spans="1:8" ht="15">
      <c r="A949" s="38"/>
      <c r="B949" s="39"/>
      <c r="C949" s="39"/>
      <c r="D949" s="39"/>
      <c r="E949" s="39"/>
      <c r="F949" s="42"/>
      <c r="G949" s="164"/>
      <c r="H949" s="42"/>
    </row>
    <row r="950" spans="1:8" ht="15">
      <c r="A950" s="38"/>
      <c r="B950" s="39"/>
      <c r="C950" s="39"/>
      <c r="D950" s="39"/>
      <c r="E950" s="39"/>
      <c r="F950" s="42"/>
      <c r="G950" s="164"/>
      <c r="H950" s="42"/>
    </row>
    <row r="951" spans="1:8" ht="15">
      <c r="A951" s="38"/>
      <c r="B951" s="39"/>
      <c r="C951" s="39"/>
      <c r="D951" s="39"/>
      <c r="E951" s="39"/>
      <c r="F951" s="42"/>
      <c r="G951" s="164"/>
      <c r="H951" s="42"/>
    </row>
    <row r="952" spans="1:8" ht="15">
      <c r="A952" s="38"/>
      <c r="B952" s="39"/>
      <c r="C952" s="39"/>
      <c r="D952" s="39"/>
      <c r="E952" s="39"/>
      <c r="F952" s="42"/>
      <c r="G952" s="164"/>
      <c r="H952" s="42"/>
    </row>
    <row r="953" spans="1:8" ht="15">
      <c r="A953" s="38"/>
      <c r="B953" s="39"/>
      <c r="C953" s="39"/>
      <c r="D953" s="39"/>
      <c r="E953" s="39"/>
      <c r="F953" s="42"/>
      <c r="G953" s="164"/>
      <c r="H953" s="42"/>
    </row>
    <row r="954" spans="1:8" ht="15">
      <c r="A954" s="38"/>
      <c r="B954" s="39"/>
      <c r="C954" s="39"/>
      <c r="D954" s="39"/>
      <c r="E954" s="39"/>
      <c r="F954" s="42"/>
      <c r="G954" s="164"/>
      <c r="H954" s="42"/>
    </row>
    <row r="955" spans="1:8" ht="15">
      <c r="A955" s="38"/>
      <c r="B955" s="39"/>
      <c r="C955" s="39"/>
      <c r="D955" s="39"/>
      <c r="E955" s="39"/>
      <c r="F955" s="42"/>
      <c r="G955" s="164"/>
      <c r="H955" s="42"/>
    </row>
    <row r="956" spans="1:8" ht="15">
      <c r="A956" s="38"/>
      <c r="B956" s="39"/>
      <c r="C956" s="39"/>
      <c r="D956" s="39"/>
      <c r="E956" s="39"/>
      <c r="F956" s="42"/>
      <c r="G956" s="164"/>
      <c r="H956" s="42"/>
    </row>
    <row r="957" spans="1:8" ht="15">
      <c r="A957" s="38"/>
      <c r="B957" s="39"/>
      <c r="C957" s="39"/>
      <c r="D957" s="39"/>
      <c r="E957" s="39"/>
      <c r="F957" s="42"/>
      <c r="G957" s="164"/>
      <c r="H957" s="42"/>
    </row>
    <row r="958" spans="1:8" ht="15">
      <c r="A958" s="38"/>
      <c r="B958" s="39"/>
      <c r="C958" s="39"/>
      <c r="D958" s="39"/>
      <c r="E958" s="39"/>
      <c r="F958" s="42"/>
      <c r="G958" s="164"/>
      <c r="H958" s="42"/>
    </row>
    <row r="959" spans="1:8" ht="15">
      <c r="A959" s="38"/>
      <c r="B959" s="39"/>
      <c r="C959" s="39"/>
      <c r="D959" s="39"/>
      <c r="E959" s="39"/>
      <c r="F959" s="42"/>
      <c r="G959" s="164"/>
      <c r="H959" s="42"/>
    </row>
    <row r="960" spans="1:8" ht="15">
      <c r="A960" s="38"/>
      <c r="B960" s="39"/>
      <c r="C960" s="39"/>
      <c r="D960" s="39"/>
      <c r="E960" s="39"/>
      <c r="F960" s="42"/>
      <c r="G960" s="164"/>
      <c r="H960" s="42"/>
    </row>
    <row r="961" spans="1:8" ht="15">
      <c r="A961" s="38"/>
      <c r="B961" s="39"/>
      <c r="C961" s="39"/>
      <c r="D961" s="39"/>
      <c r="E961" s="39"/>
      <c r="F961" s="42"/>
      <c r="G961" s="164"/>
      <c r="H961" s="42"/>
    </row>
    <row r="962" spans="1:8" ht="15">
      <c r="A962" s="38"/>
      <c r="B962" s="39"/>
      <c r="C962" s="39"/>
      <c r="D962" s="39"/>
      <c r="E962" s="39"/>
      <c r="F962" s="42"/>
      <c r="G962" s="164"/>
      <c r="H962" s="42"/>
    </row>
    <row r="963" spans="1:8" ht="15">
      <c r="A963" s="38"/>
      <c r="B963" s="39"/>
      <c r="C963" s="39"/>
      <c r="D963" s="39"/>
      <c r="E963" s="39"/>
      <c r="F963" s="42"/>
      <c r="G963" s="164"/>
      <c r="H963" s="42"/>
    </row>
    <row r="964" spans="1:8" ht="15">
      <c r="A964" s="38"/>
      <c r="B964" s="39"/>
      <c r="C964" s="39"/>
      <c r="D964" s="39"/>
      <c r="E964" s="39"/>
      <c r="F964" s="42"/>
      <c r="G964" s="164"/>
      <c r="H964" s="42"/>
    </row>
    <row r="965" spans="1:8" ht="15">
      <c r="A965" s="38"/>
      <c r="B965" s="39"/>
      <c r="C965" s="39"/>
      <c r="D965" s="39"/>
      <c r="E965" s="39"/>
      <c r="F965" s="42"/>
      <c r="G965" s="164"/>
      <c r="H965" s="42"/>
    </row>
    <row r="966" spans="1:8" ht="15">
      <c r="A966" s="38"/>
      <c r="B966" s="39"/>
      <c r="C966" s="39"/>
      <c r="D966" s="39"/>
      <c r="E966" s="39"/>
      <c r="F966" s="42"/>
      <c r="G966" s="164"/>
      <c r="H966" s="42"/>
    </row>
    <row r="967" spans="1:8" ht="15">
      <c r="A967" s="38"/>
      <c r="B967" s="39"/>
      <c r="C967" s="39"/>
      <c r="D967" s="39"/>
      <c r="E967" s="39"/>
      <c r="F967" s="42"/>
      <c r="G967" s="164"/>
      <c r="H967" s="42"/>
    </row>
    <row r="968" spans="1:8" ht="15">
      <c r="A968" s="38"/>
      <c r="B968" s="39"/>
      <c r="C968" s="39"/>
      <c r="D968" s="39"/>
      <c r="E968" s="39"/>
      <c r="F968" s="42"/>
      <c r="G968" s="164"/>
      <c r="H968" s="42"/>
    </row>
    <row r="969" spans="1:8" ht="15">
      <c r="A969" s="38"/>
      <c r="B969" s="39"/>
      <c r="C969" s="39"/>
      <c r="D969" s="39"/>
      <c r="E969" s="39"/>
      <c r="F969" s="42"/>
      <c r="G969" s="164"/>
      <c r="H969" s="42"/>
    </row>
    <row r="970" spans="1:8" ht="15">
      <c r="A970" s="38"/>
      <c r="B970" s="39"/>
      <c r="C970" s="39"/>
      <c r="D970" s="39"/>
      <c r="E970" s="39"/>
      <c r="F970" s="42"/>
      <c r="G970" s="164"/>
      <c r="H970" s="42"/>
    </row>
    <row r="971" spans="1:8" ht="15">
      <c r="A971" s="38"/>
      <c r="B971" s="39"/>
      <c r="C971" s="39"/>
      <c r="D971" s="39"/>
      <c r="E971" s="39"/>
      <c r="F971" s="42"/>
      <c r="G971" s="164"/>
      <c r="H971" s="42"/>
    </row>
    <row r="972" spans="1:8" ht="15">
      <c r="A972" s="38"/>
      <c r="B972" s="39"/>
      <c r="C972" s="39"/>
      <c r="D972" s="39"/>
      <c r="E972" s="39"/>
      <c r="F972" s="42"/>
      <c r="G972" s="164"/>
      <c r="H972" s="42"/>
    </row>
    <row r="973" spans="1:8" ht="15">
      <c r="A973" s="38"/>
      <c r="B973" s="39"/>
      <c r="C973" s="39"/>
      <c r="D973" s="39"/>
      <c r="E973" s="39"/>
      <c r="F973" s="42"/>
      <c r="G973" s="164"/>
      <c r="H973" s="42"/>
    </row>
    <row r="974" spans="1:8" ht="15">
      <c r="A974" s="38"/>
      <c r="B974" s="39"/>
      <c r="C974" s="39"/>
      <c r="D974" s="39"/>
      <c r="E974" s="39"/>
      <c r="F974" s="42"/>
      <c r="G974" s="164"/>
      <c r="H974" s="42"/>
    </row>
    <row r="975" spans="1:8" ht="15">
      <c r="A975" s="38"/>
      <c r="B975" s="39"/>
      <c r="C975" s="39"/>
      <c r="D975" s="39"/>
      <c r="E975" s="39"/>
      <c r="F975" s="42"/>
      <c r="G975" s="164"/>
      <c r="H975" s="42"/>
    </row>
    <row r="976" spans="1:8" ht="15">
      <c r="A976" s="38"/>
      <c r="B976" s="39"/>
      <c r="C976" s="39"/>
      <c r="D976" s="39"/>
      <c r="E976" s="39"/>
      <c r="F976" s="42"/>
      <c r="G976" s="164"/>
      <c r="H976" s="42"/>
    </row>
    <row r="977" spans="1:8" ht="15">
      <c r="A977" s="38"/>
      <c r="B977" s="39"/>
      <c r="C977" s="39"/>
      <c r="D977" s="39"/>
      <c r="E977" s="39"/>
      <c r="F977" s="42"/>
      <c r="G977" s="164"/>
      <c r="H977" s="42"/>
    </row>
    <row r="978" spans="1:8" ht="15">
      <c r="A978" s="38"/>
      <c r="B978" s="39"/>
      <c r="C978" s="39"/>
      <c r="D978" s="39"/>
      <c r="E978" s="39"/>
      <c r="F978" s="42"/>
      <c r="G978" s="164"/>
      <c r="H978" s="42"/>
    </row>
    <row r="979" spans="1:8" ht="15">
      <c r="A979" s="38"/>
      <c r="B979" s="39"/>
      <c r="C979" s="39"/>
      <c r="D979" s="39"/>
      <c r="E979" s="39"/>
      <c r="F979" s="42"/>
      <c r="G979" s="164"/>
      <c r="H979" s="42"/>
    </row>
    <row r="980" spans="1:8" ht="15">
      <c r="A980" s="38"/>
      <c r="B980" s="39"/>
      <c r="C980" s="39"/>
      <c r="D980" s="39"/>
      <c r="E980" s="39"/>
      <c r="F980" s="42"/>
      <c r="G980" s="164"/>
      <c r="H980" s="42"/>
    </row>
    <row r="981" spans="1:8" ht="15">
      <c r="A981" s="38"/>
      <c r="B981" s="39"/>
      <c r="C981" s="39"/>
      <c r="D981" s="39"/>
      <c r="E981" s="39"/>
      <c r="F981" s="42"/>
      <c r="G981" s="164"/>
      <c r="H981" s="42"/>
    </row>
    <row r="982" spans="1:8" ht="15">
      <c r="A982" s="38"/>
      <c r="B982" s="39"/>
      <c r="C982" s="39"/>
      <c r="D982" s="39"/>
      <c r="E982" s="39"/>
      <c r="F982" s="42"/>
      <c r="G982" s="164"/>
      <c r="H982" s="42"/>
    </row>
    <row r="983" spans="1:8" ht="15">
      <c r="A983" s="38"/>
      <c r="B983" s="39"/>
      <c r="C983" s="39"/>
      <c r="D983" s="39"/>
      <c r="E983" s="39"/>
      <c r="F983" s="42"/>
      <c r="G983" s="164"/>
      <c r="H983" s="42"/>
    </row>
    <row r="984" spans="1:8" ht="15">
      <c r="A984" s="38"/>
      <c r="B984" s="39"/>
      <c r="C984" s="39"/>
      <c r="D984" s="39"/>
      <c r="E984" s="39"/>
      <c r="F984" s="42"/>
      <c r="G984" s="164"/>
      <c r="H984" s="42"/>
    </row>
    <row r="985" spans="1:8" ht="15">
      <c r="A985" s="38"/>
      <c r="B985" s="39"/>
      <c r="C985" s="39"/>
      <c r="D985" s="39"/>
      <c r="E985" s="39"/>
      <c r="F985" s="42"/>
      <c r="G985" s="164"/>
      <c r="H985" s="42"/>
    </row>
    <row r="986" spans="1:8" ht="15">
      <c r="A986" s="38"/>
      <c r="B986" s="39"/>
      <c r="C986" s="39"/>
      <c r="D986" s="39"/>
      <c r="E986" s="39"/>
      <c r="F986" s="42"/>
      <c r="G986" s="164"/>
      <c r="H986" s="42"/>
    </row>
    <row r="987" spans="1:8" ht="15">
      <c r="A987" s="38"/>
      <c r="B987" s="39"/>
      <c r="C987" s="39"/>
      <c r="D987" s="39"/>
      <c r="E987" s="39"/>
      <c r="F987" s="42"/>
      <c r="G987" s="164"/>
      <c r="H987" s="42"/>
    </row>
    <row r="988" spans="1:8" ht="15">
      <c r="A988" s="38"/>
      <c r="B988" s="39"/>
      <c r="C988" s="39"/>
      <c r="D988" s="39"/>
      <c r="E988" s="39"/>
      <c r="F988" s="42"/>
      <c r="G988" s="164"/>
      <c r="H988" s="42"/>
    </row>
    <row r="989" spans="1:8" ht="15">
      <c r="A989" s="38"/>
      <c r="B989" s="39"/>
      <c r="C989" s="39"/>
      <c r="D989" s="39"/>
      <c r="E989" s="39"/>
      <c r="F989" s="42"/>
      <c r="G989" s="164"/>
      <c r="H989" s="42"/>
    </row>
    <row r="990" spans="1:8" ht="15">
      <c r="A990" s="38"/>
      <c r="B990" s="39"/>
      <c r="C990" s="39"/>
      <c r="D990" s="39"/>
      <c r="E990" s="39"/>
      <c r="F990" s="42"/>
      <c r="G990" s="164"/>
      <c r="H990" s="42"/>
    </row>
    <row r="991" spans="1:8" ht="15">
      <c r="A991" s="38"/>
      <c r="B991" s="39"/>
      <c r="C991" s="39"/>
      <c r="D991" s="39"/>
      <c r="E991" s="39"/>
      <c r="F991" s="42"/>
      <c r="G991" s="164"/>
      <c r="H991" s="42"/>
    </row>
    <row r="992" spans="1:8" ht="15">
      <c r="A992" s="38"/>
      <c r="B992" s="39"/>
      <c r="C992" s="39"/>
      <c r="D992" s="39"/>
      <c r="E992" s="39"/>
      <c r="F992" s="42"/>
      <c r="G992" s="164"/>
      <c r="H992" s="42"/>
    </row>
    <row r="993" spans="1:8" ht="15">
      <c r="A993" s="38"/>
      <c r="B993" s="39"/>
      <c r="C993" s="39"/>
      <c r="D993" s="39"/>
      <c r="E993" s="39"/>
      <c r="F993" s="42"/>
      <c r="G993" s="164"/>
      <c r="H993" s="42"/>
    </row>
    <row r="994" spans="1:8" ht="15">
      <c r="A994" s="38"/>
      <c r="B994" s="39"/>
      <c r="C994" s="39"/>
      <c r="D994" s="39"/>
      <c r="E994" s="39"/>
      <c r="F994" s="42"/>
      <c r="G994" s="164"/>
      <c r="H994" s="42"/>
    </row>
    <row r="995" spans="1:8" ht="15">
      <c r="A995" s="38"/>
      <c r="B995" s="39"/>
      <c r="C995" s="39"/>
      <c r="D995" s="39"/>
      <c r="E995" s="39"/>
      <c r="F995" s="42"/>
      <c r="G995" s="164"/>
      <c r="H995" s="42"/>
    </row>
    <row r="996" spans="1:8" ht="15">
      <c r="A996" s="38"/>
      <c r="B996" s="39"/>
      <c r="C996" s="39"/>
      <c r="D996" s="39"/>
      <c r="E996" s="39"/>
      <c r="F996" s="42"/>
      <c r="G996" s="164"/>
      <c r="H996" s="42"/>
    </row>
    <row r="997" spans="1:8" ht="15">
      <c r="A997" s="38"/>
      <c r="B997" s="39"/>
      <c r="C997" s="39"/>
      <c r="D997" s="39"/>
      <c r="E997" s="39"/>
      <c r="F997" s="42"/>
      <c r="G997" s="164"/>
      <c r="H997" s="42"/>
    </row>
    <row r="998" spans="1:8" ht="15">
      <c r="A998" s="38"/>
      <c r="B998" s="39"/>
      <c r="C998" s="39"/>
      <c r="D998" s="39"/>
      <c r="E998" s="39"/>
      <c r="F998" s="42"/>
      <c r="G998" s="164"/>
      <c r="H998" s="42"/>
    </row>
    <row r="999" spans="1:8" ht="15">
      <c r="A999" s="38"/>
      <c r="B999" s="39"/>
      <c r="C999" s="39"/>
      <c r="D999" s="39"/>
      <c r="E999" s="39"/>
      <c r="F999" s="42"/>
      <c r="G999" s="164"/>
      <c r="H999" s="42"/>
    </row>
    <row r="1000" spans="1:8" ht="15">
      <c r="A1000" s="38"/>
      <c r="B1000" s="39"/>
      <c r="C1000" s="39"/>
      <c r="D1000" s="39"/>
      <c r="E1000" s="39"/>
      <c r="F1000" s="42"/>
      <c r="G1000" s="164"/>
      <c r="H1000" s="42"/>
    </row>
    <row r="1001" spans="1:8" ht="15">
      <c r="A1001" s="38"/>
      <c r="B1001" s="39"/>
      <c r="C1001" s="39"/>
      <c r="D1001" s="39"/>
      <c r="E1001" s="39"/>
      <c r="F1001" s="42"/>
      <c r="G1001" s="164"/>
      <c r="H1001" s="42"/>
    </row>
    <row r="1002" spans="1:8" ht="15">
      <c r="A1002" s="38"/>
      <c r="B1002" s="39"/>
      <c r="C1002" s="39"/>
      <c r="D1002" s="39"/>
      <c r="E1002" s="39"/>
      <c r="F1002" s="42"/>
      <c r="G1002" s="164"/>
      <c r="H1002" s="42"/>
    </row>
    <row r="1003" spans="1:8" ht="15">
      <c r="A1003" s="38"/>
      <c r="B1003" s="39"/>
      <c r="C1003" s="39"/>
      <c r="D1003" s="39"/>
      <c r="E1003" s="39"/>
      <c r="F1003" s="42"/>
      <c r="G1003" s="164"/>
      <c r="H1003" s="42"/>
    </row>
    <row r="1004" spans="1:8" ht="15">
      <c r="A1004" s="38"/>
      <c r="B1004" s="39"/>
      <c r="C1004" s="39"/>
      <c r="D1004" s="39"/>
      <c r="E1004" s="39"/>
      <c r="F1004" s="42"/>
      <c r="G1004" s="164"/>
      <c r="H1004" s="42"/>
    </row>
    <row r="1005" spans="1:8" ht="15">
      <c r="A1005" s="38"/>
      <c r="B1005" s="39"/>
      <c r="C1005" s="39"/>
      <c r="D1005" s="39"/>
      <c r="E1005" s="39"/>
      <c r="F1005" s="42"/>
      <c r="G1005" s="164"/>
      <c r="H1005" s="42"/>
    </row>
    <row r="1006" spans="1:8" ht="15">
      <c r="A1006" s="38"/>
      <c r="B1006" s="39"/>
      <c r="C1006" s="39"/>
      <c r="D1006" s="39"/>
      <c r="E1006" s="39"/>
      <c r="F1006" s="42"/>
      <c r="G1006" s="164"/>
      <c r="H1006" s="42"/>
    </row>
    <row r="1007" spans="1:8" ht="15">
      <c r="A1007" s="38"/>
      <c r="B1007" s="39"/>
      <c r="C1007" s="39"/>
      <c r="D1007" s="39"/>
      <c r="E1007" s="39"/>
      <c r="F1007" s="42"/>
      <c r="G1007" s="164"/>
      <c r="H1007" s="42"/>
    </row>
    <row r="1008" spans="1:8" ht="15">
      <c r="A1008" s="38"/>
      <c r="B1008" s="39"/>
      <c r="C1008" s="39"/>
      <c r="D1008" s="39"/>
      <c r="E1008" s="39"/>
      <c r="F1008" s="42"/>
      <c r="G1008" s="164"/>
      <c r="H1008" s="42"/>
    </row>
    <row r="1009" spans="1:8" ht="15">
      <c r="A1009" s="38"/>
      <c r="B1009" s="39"/>
      <c r="C1009" s="39"/>
      <c r="D1009" s="39"/>
      <c r="E1009" s="39"/>
      <c r="F1009" s="42"/>
      <c r="G1009" s="164"/>
      <c r="H1009" s="42"/>
    </row>
    <row r="1010" spans="1:8" ht="15">
      <c r="A1010" s="38"/>
      <c r="B1010" s="39"/>
      <c r="C1010" s="39"/>
      <c r="D1010" s="39"/>
      <c r="E1010" s="39"/>
      <c r="F1010" s="42"/>
      <c r="G1010" s="164"/>
      <c r="H1010" s="42"/>
    </row>
    <row r="1011" spans="1:8" ht="15">
      <c r="A1011" s="38"/>
      <c r="B1011" s="39"/>
      <c r="C1011" s="39"/>
      <c r="D1011" s="39"/>
      <c r="E1011" s="39"/>
      <c r="F1011" s="42"/>
      <c r="G1011" s="164"/>
      <c r="H1011" s="42"/>
    </row>
    <row r="1012" spans="1:8" ht="15">
      <c r="A1012" s="38"/>
      <c r="B1012" s="39"/>
      <c r="C1012" s="39"/>
      <c r="D1012" s="39"/>
      <c r="E1012" s="39"/>
      <c r="F1012" s="42"/>
      <c r="G1012" s="164"/>
      <c r="H1012" s="42"/>
    </row>
    <row r="1013" spans="1:8" ht="15">
      <c r="A1013" s="38"/>
      <c r="B1013" s="39"/>
      <c r="C1013" s="39"/>
      <c r="D1013" s="39"/>
      <c r="E1013" s="39"/>
      <c r="F1013" s="42"/>
      <c r="G1013" s="164"/>
      <c r="H1013" s="42"/>
    </row>
    <row r="1014" spans="1:8" ht="15">
      <c r="A1014" s="38"/>
      <c r="B1014" s="39"/>
      <c r="C1014" s="39"/>
      <c r="D1014" s="39"/>
      <c r="E1014" s="39"/>
      <c r="F1014" s="42"/>
      <c r="G1014" s="164"/>
      <c r="H1014" s="42"/>
    </row>
    <row r="1015" spans="1:8" ht="15">
      <c r="A1015" s="38"/>
      <c r="B1015" s="39"/>
      <c r="C1015" s="39"/>
      <c r="D1015" s="39"/>
      <c r="E1015" s="39"/>
      <c r="F1015" s="42"/>
      <c r="G1015" s="164"/>
      <c r="H1015" s="42"/>
    </row>
    <row r="1016" spans="1:8" ht="15">
      <c r="A1016" s="38"/>
      <c r="B1016" s="39"/>
      <c r="C1016" s="39"/>
      <c r="D1016" s="39"/>
      <c r="E1016" s="39"/>
      <c r="F1016" s="42"/>
      <c r="G1016" s="164"/>
      <c r="H1016" s="42"/>
    </row>
    <row r="1017" spans="1:8" ht="15">
      <c r="A1017" s="38"/>
      <c r="B1017" s="39"/>
      <c r="C1017" s="39"/>
      <c r="D1017" s="39"/>
      <c r="E1017" s="39"/>
      <c r="F1017" s="42"/>
      <c r="G1017" s="164"/>
      <c r="H1017" s="42"/>
    </row>
    <row r="1018" spans="1:8" ht="15">
      <c r="A1018" s="38"/>
      <c r="B1018" s="39"/>
      <c r="C1018" s="39"/>
      <c r="D1018" s="39"/>
      <c r="E1018" s="39"/>
      <c r="F1018" s="42"/>
      <c r="G1018" s="164"/>
      <c r="H1018" s="42"/>
    </row>
    <row r="1019" spans="1:8" ht="15">
      <c r="A1019" s="38"/>
      <c r="B1019" s="39"/>
      <c r="C1019" s="39"/>
      <c r="D1019" s="39"/>
      <c r="E1019" s="39"/>
      <c r="F1019" s="42"/>
      <c r="G1019" s="164"/>
      <c r="H1019" s="42"/>
    </row>
    <row r="1020" spans="1:8" ht="15">
      <c r="A1020" s="38"/>
      <c r="B1020" s="39"/>
      <c r="C1020" s="39"/>
      <c r="D1020" s="39"/>
      <c r="E1020" s="39"/>
      <c r="F1020" s="42"/>
      <c r="G1020" s="164"/>
      <c r="H1020" s="42"/>
    </row>
    <row r="1021" spans="1:8" ht="15">
      <c r="A1021" s="38"/>
      <c r="B1021" s="39"/>
      <c r="C1021" s="39"/>
      <c r="D1021" s="39"/>
      <c r="E1021" s="39"/>
      <c r="F1021" s="42"/>
      <c r="G1021" s="164"/>
      <c r="H1021" s="42"/>
    </row>
    <row r="1022" spans="1:8" ht="15">
      <c r="A1022" s="38"/>
      <c r="B1022" s="39"/>
      <c r="C1022" s="39"/>
      <c r="D1022" s="39"/>
      <c r="E1022" s="39"/>
      <c r="F1022" s="42"/>
      <c r="G1022" s="164"/>
      <c r="H1022" s="42"/>
    </row>
    <row r="1023" spans="1:8" ht="15">
      <c r="A1023" s="38"/>
      <c r="B1023" s="39"/>
      <c r="C1023" s="39"/>
      <c r="D1023" s="39"/>
      <c r="E1023" s="39"/>
      <c r="F1023" s="42"/>
      <c r="G1023" s="164"/>
      <c r="H1023" s="42"/>
    </row>
    <row r="1024" spans="1:8" ht="15">
      <c r="A1024" s="38"/>
      <c r="B1024" s="39"/>
      <c r="C1024" s="39"/>
      <c r="D1024" s="39"/>
      <c r="E1024" s="39"/>
      <c r="F1024" s="42"/>
      <c r="G1024" s="164"/>
      <c r="H1024" s="42"/>
    </row>
    <row r="1025" spans="1:8" ht="15">
      <c r="A1025" s="38"/>
      <c r="B1025" s="39"/>
      <c r="C1025" s="39"/>
      <c r="D1025" s="39"/>
      <c r="E1025" s="39"/>
      <c r="F1025" s="42"/>
      <c r="G1025" s="164"/>
      <c r="H1025" s="42"/>
    </row>
    <row r="1026" spans="1:8" ht="15">
      <c r="A1026" s="38"/>
      <c r="B1026" s="39"/>
      <c r="C1026" s="39"/>
      <c r="D1026" s="39"/>
      <c r="E1026" s="39"/>
      <c r="F1026" s="42"/>
      <c r="G1026" s="164"/>
      <c r="H1026" s="42"/>
    </row>
    <row r="1027" spans="1:8" ht="15">
      <c r="A1027" s="38"/>
      <c r="B1027" s="39"/>
      <c r="C1027" s="39"/>
      <c r="D1027" s="39"/>
      <c r="E1027" s="39"/>
      <c r="F1027" s="42"/>
      <c r="G1027" s="164"/>
      <c r="H1027" s="42"/>
    </row>
    <row r="1028" spans="1:8" ht="15">
      <c r="A1028" s="38"/>
      <c r="B1028" s="39"/>
      <c r="C1028" s="39"/>
      <c r="D1028" s="39"/>
      <c r="E1028" s="39"/>
      <c r="F1028" s="42"/>
      <c r="G1028" s="164"/>
      <c r="H1028" s="42"/>
    </row>
    <row r="1029" spans="1:8" ht="15">
      <c r="A1029" s="38"/>
      <c r="B1029" s="39"/>
      <c r="C1029" s="39"/>
      <c r="D1029" s="39"/>
      <c r="E1029" s="39"/>
      <c r="F1029" s="42"/>
      <c r="G1029" s="164"/>
      <c r="H1029" s="42"/>
    </row>
    <row r="1030" spans="1:8" ht="15">
      <c r="A1030" s="38"/>
      <c r="B1030" s="39"/>
      <c r="C1030" s="39"/>
      <c r="D1030" s="39"/>
      <c r="E1030" s="39"/>
      <c r="F1030" s="42"/>
      <c r="G1030" s="164"/>
      <c r="H1030" s="42"/>
    </row>
    <row r="1031" spans="1:8" ht="15">
      <c r="A1031" s="38"/>
      <c r="B1031" s="39"/>
      <c r="C1031" s="39"/>
      <c r="D1031" s="39"/>
      <c r="E1031" s="39"/>
      <c r="F1031" s="42"/>
      <c r="G1031" s="164"/>
      <c r="H1031" s="42"/>
    </row>
    <row r="1032" spans="1:8" ht="15">
      <c r="A1032" s="38"/>
      <c r="B1032" s="39"/>
      <c r="C1032" s="39"/>
      <c r="D1032" s="39"/>
      <c r="E1032" s="39"/>
      <c r="F1032" s="42"/>
      <c r="G1032" s="164"/>
      <c r="H1032" s="42"/>
    </row>
    <row r="1033" spans="1:8" ht="15">
      <c r="A1033" s="38"/>
      <c r="B1033" s="39"/>
      <c r="C1033" s="39"/>
      <c r="D1033" s="39"/>
      <c r="E1033" s="39"/>
      <c r="F1033" s="42"/>
      <c r="G1033" s="164"/>
      <c r="H1033" s="42"/>
    </row>
    <row r="1034" spans="1:8" ht="15">
      <c r="A1034" s="38"/>
      <c r="B1034" s="39"/>
      <c r="C1034" s="39"/>
      <c r="D1034" s="39"/>
      <c r="E1034" s="39"/>
      <c r="F1034" s="42"/>
      <c r="G1034" s="164"/>
      <c r="H1034" s="42"/>
    </row>
    <row r="1035" spans="1:8" ht="15">
      <c r="A1035" s="38"/>
      <c r="B1035" s="39"/>
      <c r="C1035" s="39"/>
      <c r="D1035" s="39"/>
      <c r="E1035" s="39"/>
      <c r="F1035" s="42"/>
      <c r="G1035" s="164"/>
      <c r="H1035" s="42"/>
    </row>
    <row r="1036" spans="1:8" ht="15">
      <c r="A1036" s="38"/>
      <c r="B1036" s="39"/>
      <c r="C1036" s="39"/>
      <c r="D1036" s="39"/>
      <c r="E1036" s="39"/>
      <c r="F1036" s="42"/>
      <c r="G1036" s="164"/>
      <c r="H1036" s="42"/>
    </row>
    <row r="1037" spans="1:8" ht="15">
      <c r="A1037" s="38"/>
      <c r="B1037" s="39"/>
      <c r="C1037" s="39"/>
      <c r="D1037" s="39"/>
      <c r="E1037" s="39"/>
      <c r="F1037" s="42"/>
      <c r="G1037" s="164"/>
      <c r="H1037" s="42"/>
    </row>
    <row r="1038" spans="1:8" ht="15">
      <c r="A1038" s="38"/>
      <c r="B1038" s="39"/>
      <c r="C1038" s="39"/>
      <c r="D1038" s="39"/>
      <c r="E1038" s="39"/>
      <c r="F1038" s="42"/>
      <c r="G1038" s="164"/>
      <c r="H1038" s="42"/>
    </row>
    <row r="1039" spans="1:8" ht="15">
      <c r="A1039" s="38"/>
      <c r="B1039" s="39"/>
      <c r="C1039" s="39"/>
      <c r="D1039" s="39"/>
      <c r="E1039" s="39"/>
      <c r="F1039" s="42"/>
      <c r="G1039" s="164"/>
      <c r="H1039" s="42"/>
    </row>
    <row r="1040" spans="1:8" ht="15">
      <c r="A1040" s="38"/>
      <c r="B1040" s="39"/>
      <c r="C1040" s="39"/>
      <c r="D1040" s="39"/>
      <c r="E1040" s="39"/>
      <c r="F1040" s="42"/>
      <c r="G1040" s="164"/>
      <c r="H1040" s="42"/>
    </row>
    <row r="1041" spans="1:8" ht="15">
      <c r="A1041" s="38"/>
      <c r="B1041" s="39"/>
      <c r="C1041" s="39"/>
      <c r="D1041" s="39"/>
      <c r="E1041" s="39"/>
      <c r="F1041" s="42"/>
      <c r="G1041" s="164"/>
      <c r="H1041" s="42"/>
    </row>
    <row r="1042" spans="1:8" ht="15">
      <c r="A1042" s="38"/>
      <c r="B1042" s="39"/>
      <c r="C1042" s="39"/>
      <c r="D1042" s="39"/>
      <c r="E1042" s="39"/>
      <c r="F1042" s="42"/>
      <c r="G1042" s="164"/>
      <c r="H1042" s="42"/>
    </row>
    <row r="1043" spans="1:8" ht="15">
      <c r="A1043" s="38"/>
      <c r="B1043" s="39"/>
      <c r="C1043" s="39"/>
      <c r="D1043" s="39"/>
      <c r="E1043" s="39"/>
      <c r="F1043" s="42"/>
      <c r="G1043" s="164"/>
      <c r="H1043" s="42"/>
    </row>
    <row r="1044" spans="1:8" ht="15">
      <c r="A1044" s="38"/>
      <c r="B1044" s="39"/>
      <c r="C1044" s="39"/>
      <c r="D1044" s="39"/>
      <c r="E1044" s="39"/>
      <c r="F1044" s="42"/>
      <c r="G1044" s="164"/>
      <c r="H1044" s="42"/>
    </row>
    <row r="1045" spans="1:8" ht="15">
      <c r="A1045" s="38"/>
      <c r="B1045" s="39"/>
      <c r="C1045" s="39"/>
      <c r="D1045" s="39"/>
      <c r="E1045" s="39"/>
      <c r="F1045" s="42"/>
      <c r="G1045" s="164"/>
      <c r="H1045" s="42"/>
    </row>
    <row r="1046" spans="1:8" ht="15">
      <c r="A1046" s="38"/>
      <c r="B1046" s="39"/>
      <c r="C1046" s="39"/>
      <c r="D1046" s="39"/>
      <c r="E1046" s="39"/>
      <c r="F1046" s="42"/>
      <c r="G1046" s="164"/>
      <c r="H1046" s="42"/>
    </row>
    <row r="1047" spans="1:8" ht="15">
      <c r="A1047" s="38"/>
      <c r="B1047" s="39"/>
      <c r="C1047" s="39"/>
      <c r="D1047" s="39"/>
      <c r="E1047" s="39"/>
      <c r="F1047" s="42"/>
      <c r="G1047" s="164"/>
      <c r="H1047" s="42"/>
    </row>
    <row r="1048" spans="1:8" ht="15">
      <c r="A1048" s="38"/>
      <c r="B1048" s="42"/>
      <c r="C1048" s="42"/>
      <c r="D1048" s="42"/>
      <c r="E1048" s="42"/>
      <c r="F1048" s="42"/>
      <c r="G1048" s="164"/>
      <c r="H1048" s="42"/>
    </row>
    <row r="1049" spans="1:8" ht="15">
      <c r="A1049" s="38"/>
      <c r="B1049" s="39"/>
      <c r="C1049" s="39"/>
      <c r="D1049" s="39"/>
      <c r="E1049" s="39"/>
      <c r="F1049" s="42"/>
      <c r="G1049" s="164"/>
      <c r="H1049" s="42"/>
    </row>
    <row r="1050" spans="1:8" ht="15">
      <c r="A1050" s="38"/>
      <c r="B1050" s="39"/>
      <c r="C1050" s="39"/>
      <c r="D1050" s="39"/>
      <c r="E1050" s="39"/>
      <c r="F1050" s="42"/>
      <c r="G1050" s="164"/>
      <c r="H1050" s="42"/>
    </row>
    <row r="1051" spans="1:8" ht="15">
      <c r="A1051" s="38"/>
      <c r="B1051" s="39"/>
      <c r="C1051" s="39"/>
      <c r="D1051" s="39"/>
      <c r="E1051" s="39"/>
      <c r="F1051" s="42"/>
      <c r="G1051" s="164"/>
      <c r="H1051" s="42"/>
    </row>
    <row r="1052" spans="1:8" ht="15">
      <c r="A1052" s="38"/>
      <c r="B1052" s="39"/>
      <c r="C1052" s="39"/>
      <c r="D1052" s="39"/>
      <c r="E1052" s="39"/>
      <c r="F1052" s="42"/>
      <c r="G1052" s="164"/>
      <c r="H1052" s="42"/>
    </row>
    <row r="1053" spans="1:8" ht="15">
      <c r="A1053" s="38"/>
      <c r="B1053" s="39"/>
      <c r="C1053" s="39"/>
      <c r="D1053" s="39"/>
      <c r="E1053" s="39"/>
      <c r="F1053" s="42"/>
      <c r="G1053" s="164"/>
      <c r="H1053" s="42"/>
    </row>
    <row r="1054" spans="1:8" ht="15">
      <c r="A1054" s="38"/>
      <c r="B1054" s="39"/>
      <c r="C1054" s="39"/>
      <c r="D1054" s="39"/>
      <c r="E1054" s="39"/>
      <c r="F1054" s="42"/>
      <c r="G1054" s="164"/>
      <c r="H1054" s="42"/>
    </row>
    <row r="1055" spans="1:8" ht="15">
      <c r="A1055" s="38"/>
      <c r="B1055" s="39"/>
      <c r="C1055" s="39"/>
      <c r="D1055" s="39"/>
      <c r="E1055" s="39"/>
      <c r="F1055" s="42"/>
      <c r="G1055" s="164"/>
      <c r="H1055" s="42"/>
    </row>
    <row r="1056" spans="1:8" ht="15">
      <c r="A1056" s="38"/>
      <c r="B1056" s="39"/>
      <c r="C1056" s="39"/>
      <c r="D1056" s="39"/>
      <c r="E1056" s="39"/>
      <c r="F1056" s="42"/>
      <c r="G1056" s="164"/>
      <c r="H1056" s="42"/>
    </row>
    <row r="1057" spans="1:8" ht="15">
      <c r="A1057" s="38"/>
      <c r="B1057" s="39"/>
      <c r="C1057" s="39"/>
      <c r="D1057" s="39"/>
      <c r="E1057" s="39"/>
      <c r="F1057" s="42"/>
      <c r="G1057" s="164"/>
      <c r="H1057" s="42"/>
    </row>
    <row r="1058" spans="1:8" ht="15">
      <c r="A1058" s="38"/>
      <c r="B1058" s="39"/>
      <c r="C1058" s="39"/>
      <c r="D1058" s="39"/>
      <c r="E1058" s="39"/>
      <c r="F1058" s="42"/>
      <c r="G1058" s="164"/>
      <c r="H1058" s="42"/>
    </row>
    <row r="1059" spans="1:8" ht="15">
      <c r="A1059" s="38"/>
      <c r="B1059" s="39"/>
      <c r="C1059" s="39"/>
      <c r="D1059" s="39"/>
      <c r="E1059" s="39"/>
      <c r="F1059" s="42"/>
      <c r="G1059" s="164"/>
      <c r="H1059" s="42"/>
    </row>
    <row r="1060" spans="1:8" ht="15">
      <c r="A1060" s="38"/>
      <c r="B1060" s="39"/>
      <c r="C1060" s="39"/>
      <c r="D1060" s="39"/>
      <c r="E1060" s="39"/>
      <c r="F1060" s="42"/>
      <c r="G1060" s="164"/>
      <c r="H1060" s="42"/>
    </row>
    <row r="1061" spans="1:8" ht="15">
      <c r="A1061" s="38"/>
      <c r="B1061" s="39"/>
      <c r="C1061" s="39"/>
      <c r="D1061" s="39"/>
      <c r="E1061" s="39"/>
      <c r="F1061" s="42"/>
      <c r="G1061" s="164"/>
      <c r="H1061" s="42"/>
    </row>
    <row r="1062" spans="1:8" ht="15">
      <c r="A1062" s="38"/>
      <c r="B1062" s="39"/>
      <c r="C1062" s="39"/>
      <c r="D1062" s="39"/>
      <c r="E1062" s="39"/>
      <c r="F1062" s="42"/>
      <c r="G1062" s="164"/>
      <c r="H1062" s="42"/>
    </row>
    <row r="1063" spans="1:8" ht="15">
      <c r="A1063" s="38"/>
      <c r="B1063" s="39"/>
      <c r="C1063" s="39"/>
      <c r="D1063" s="39"/>
      <c r="E1063" s="39"/>
      <c r="F1063" s="42"/>
      <c r="G1063" s="164"/>
      <c r="H1063" s="42"/>
    </row>
    <row r="1064" spans="1:8" ht="15">
      <c r="A1064" s="38"/>
      <c r="B1064" s="39"/>
      <c r="C1064" s="39"/>
      <c r="D1064" s="39"/>
      <c r="E1064" s="39"/>
      <c r="F1064" s="42"/>
      <c r="G1064" s="164"/>
      <c r="H1064" s="42"/>
    </row>
    <row r="1065" spans="1:8" ht="15">
      <c r="A1065" s="38"/>
      <c r="B1065" s="39"/>
      <c r="C1065" s="39"/>
      <c r="D1065" s="39"/>
      <c r="E1065" s="39"/>
      <c r="F1065" s="42"/>
      <c r="G1065" s="164"/>
      <c r="H1065" s="42"/>
    </row>
    <row r="1066" spans="1:8" ht="15">
      <c r="A1066" s="38"/>
      <c r="B1066" s="39"/>
      <c r="C1066" s="39"/>
      <c r="D1066" s="39"/>
      <c r="E1066" s="39"/>
      <c r="F1066" s="42"/>
      <c r="G1066" s="164"/>
      <c r="H1066" s="42"/>
    </row>
    <row r="1067" spans="1:8" ht="15">
      <c r="A1067" s="38"/>
      <c r="B1067" s="39"/>
      <c r="C1067" s="39"/>
      <c r="D1067" s="39"/>
      <c r="E1067" s="39"/>
      <c r="F1067" s="42"/>
      <c r="G1067" s="164"/>
      <c r="H1067" s="42"/>
    </row>
    <row r="1068" spans="1:8" ht="15">
      <c r="A1068" s="38"/>
      <c r="B1068" s="39"/>
      <c r="C1068" s="39"/>
      <c r="D1068" s="39"/>
      <c r="E1068" s="39"/>
      <c r="F1068" s="42"/>
      <c r="G1068" s="164"/>
      <c r="H1068" s="42"/>
    </row>
    <row r="1069" spans="1:8" ht="15">
      <c r="A1069" s="38"/>
      <c r="B1069" s="39"/>
      <c r="C1069" s="39"/>
      <c r="D1069" s="39"/>
      <c r="E1069" s="39"/>
      <c r="F1069" s="42"/>
      <c r="G1069" s="164"/>
      <c r="H1069" s="42"/>
    </row>
    <row r="1070" spans="1:8" ht="15">
      <c r="A1070" s="38"/>
      <c r="B1070" s="39"/>
      <c r="C1070" s="39"/>
      <c r="D1070" s="39"/>
      <c r="E1070" s="39"/>
      <c r="F1070" s="42"/>
      <c r="G1070" s="164"/>
      <c r="H1070" s="42"/>
    </row>
    <row r="1071" spans="1:8" ht="15">
      <c r="A1071" s="38"/>
      <c r="B1071" s="39"/>
      <c r="C1071" s="39"/>
      <c r="D1071" s="39"/>
      <c r="E1071" s="39"/>
      <c r="F1071" s="42"/>
      <c r="G1071" s="164"/>
      <c r="H1071" s="42"/>
    </row>
    <row r="1072" spans="1:8" ht="15">
      <c r="A1072" s="38"/>
      <c r="B1072" s="39"/>
      <c r="C1072" s="39"/>
      <c r="D1072" s="39"/>
      <c r="E1072" s="39"/>
      <c r="F1072" s="42"/>
      <c r="G1072" s="164"/>
      <c r="H1072" s="42"/>
    </row>
    <row r="1073" spans="1:8" ht="15">
      <c r="A1073" s="38"/>
      <c r="B1073" s="39"/>
      <c r="C1073" s="39"/>
      <c r="D1073" s="39"/>
      <c r="E1073" s="39"/>
      <c r="F1073" s="42"/>
      <c r="G1073" s="164"/>
      <c r="H1073" s="42"/>
    </row>
    <row r="1074" spans="1:8" ht="15">
      <c r="A1074" s="38"/>
      <c r="B1074" s="39"/>
      <c r="C1074" s="39"/>
      <c r="D1074" s="39"/>
      <c r="E1074" s="39"/>
      <c r="F1074" s="42"/>
      <c r="G1074" s="164"/>
      <c r="H1074" s="42"/>
    </row>
    <row r="1075" spans="1:8" ht="15">
      <c r="A1075" s="38"/>
      <c r="B1075" s="39"/>
      <c r="C1075" s="39"/>
      <c r="D1075" s="39"/>
      <c r="E1075" s="39"/>
      <c r="F1075" s="42"/>
      <c r="G1075" s="164"/>
      <c r="H1075" s="42"/>
    </row>
    <row r="1076" spans="1:8" ht="15">
      <c r="A1076" s="38"/>
      <c r="B1076" s="39"/>
      <c r="C1076" s="39"/>
      <c r="D1076" s="39"/>
      <c r="E1076" s="39"/>
      <c r="F1076" s="42"/>
      <c r="G1076" s="164"/>
      <c r="H1076" s="42"/>
    </row>
    <row r="1077" spans="1:8" ht="15">
      <c r="A1077" s="38"/>
      <c r="B1077" s="39"/>
      <c r="C1077" s="39"/>
      <c r="D1077" s="39"/>
      <c r="E1077" s="39"/>
      <c r="F1077" s="42"/>
      <c r="G1077" s="164"/>
      <c r="H1077" s="42"/>
    </row>
    <row r="1078" spans="1:8" ht="15">
      <c r="A1078" s="38"/>
      <c r="B1078" s="39"/>
      <c r="C1078" s="39"/>
      <c r="D1078" s="39"/>
      <c r="E1078" s="39"/>
      <c r="F1078" s="42"/>
      <c r="G1078" s="164"/>
      <c r="H1078" s="42"/>
    </row>
    <row r="1079" spans="1:8" ht="15">
      <c r="A1079" s="38"/>
      <c r="B1079" s="39"/>
      <c r="C1079" s="39"/>
      <c r="D1079" s="39"/>
      <c r="E1079" s="39"/>
      <c r="F1079" s="42"/>
      <c r="G1079" s="164"/>
      <c r="H1079" s="42"/>
    </row>
    <row r="1080" spans="1:8" ht="15">
      <c r="A1080" s="38"/>
      <c r="B1080" s="39"/>
      <c r="C1080" s="39"/>
      <c r="D1080" s="39"/>
      <c r="E1080" s="39"/>
      <c r="F1080" s="42"/>
      <c r="G1080" s="164"/>
      <c r="H1080" s="42"/>
    </row>
    <row r="1081" spans="1:8" ht="15">
      <c r="A1081" s="38"/>
      <c r="B1081" s="39"/>
      <c r="C1081" s="39"/>
      <c r="D1081" s="39"/>
      <c r="E1081" s="39"/>
      <c r="F1081" s="42"/>
      <c r="G1081" s="164"/>
      <c r="H1081" s="42"/>
    </row>
    <row r="1082" spans="1:8" ht="15">
      <c r="A1082" s="38"/>
      <c r="B1082" s="39"/>
      <c r="C1082" s="39"/>
      <c r="D1082" s="39"/>
      <c r="E1082" s="39"/>
      <c r="F1082" s="42"/>
      <c r="G1082" s="164"/>
      <c r="H1082" s="42"/>
    </row>
    <row r="1083" spans="1:8" ht="15">
      <c r="A1083" s="38"/>
      <c r="B1083" s="39"/>
      <c r="C1083" s="39"/>
      <c r="D1083" s="39"/>
      <c r="E1083" s="39"/>
      <c r="F1083" s="42"/>
      <c r="G1083" s="164"/>
      <c r="H1083" s="42"/>
    </row>
    <row r="1084" spans="1:8" ht="15">
      <c r="A1084" s="38"/>
      <c r="B1084" s="39"/>
      <c r="C1084" s="39"/>
      <c r="D1084" s="39"/>
      <c r="E1084" s="39"/>
      <c r="F1084" s="42"/>
      <c r="G1084" s="164"/>
      <c r="H1084" s="42"/>
    </row>
    <row r="1085" spans="1:8" ht="15">
      <c r="A1085" s="38"/>
      <c r="B1085" s="39"/>
      <c r="C1085" s="39"/>
      <c r="D1085" s="39"/>
      <c r="E1085" s="39"/>
      <c r="F1085" s="42"/>
      <c r="G1085" s="164"/>
      <c r="H1085" s="42"/>
    </row>
    <row r="1086" spans="1:8" ht="15">
      <c r="A1086" s="38"/>
      <c r="B1086" s="39"/>
      <c r="C1086" s="39"/>
      <c r="D1086" s="39"/>
      <c r="E1086" s="39"/>
      <c r="F1086" s="42"/>
      <c r="G1086" s="164"/>
      <c r="H1086" s="42"/>
    </row>
    <row r="1087" spans="1:8" ht="15">
      <c r="A1087" s="38"/>
      <c r="B1087" s="39"/>
      <c r="C1087" s="39"/>
      <c r="D1087" s="39"/>
      <c r="E1087" s="39"/>
      <c r="F1087" s="42"/>
      <c r="G1087" s="164"/>
      <c r="H1087" s="42"/>
    </row>
    <row r="1088" spans="1:8" ht="15">
      <c r="A1088" s="38"/>
      <c r="B1088" s="39"/>
      <c r="C1088" s="39"/>
      <c r="D1088" s="39"/>
      <c r="E1088" s="39"/>
      <c r="F1088" s="42"/>
      <c r="G1088" s="164"/>
      <c r="H1088" s="42"/>
    </row>
    <row r="1089" spans="1:8" ht="15">
      <c r="A1089" s="38"/>
      <c r="B1089" s="39"/>
      <c r="C1089" s="39"/>
      <c r="D1089" s="39"/>
      <c r="E1089" s="39"/>
      <c r="F1089" s="42"/>
      <c r="G1089" s="164"/>
      <c r="H1089" s="42"/>
    </row>
    <row r="1090" spans="1:8" ht="15">
      <c r="A1090" s="38"/>
      <c r="B1090" s="39"/>
      <c r="C1090" s="39"/>
      <c r="D1090" s="39"/>
      <c r="E1090" s="39"/>
      <c r="F1090" s="42"/>
      <c r="G1090" s="164"/>
      <c r="H1090" s="42"/>
    </row>
    <row r="1091" spans="1:8" ht="15">
      <c r="A1091" s="38"/>
      <c r="B1091" s="39"/>
      <c r="C1091" s="39"/>
      <c r="D1091" s="39"/>
      <c r="E1091" s="39"/>
      <c r="F1091" s="42"/>
      <c r="G1091" s="164"/>
      <c r="H1091" s="42"/>
    </row>
    <row r="1092" spans="1:8" ht="15">
      <c r="A1092" s="38"/>
      <c r="B1092" s="39"/>
      <c r="C1092" s="39"/>
      <c r="D1092" s="39"/>
      <c r="E1092" s="39"/>
      <c r="F1092" s="42"/>
      <c r="G1092" s="164"/>
      <c r="H1092" s="42"/>
    </row>
    <row r="1093" spans="1:8" ht="15">
      <c r="A1093" s="38"/>
      <c r="B1093" s="39"/>
      <c r="C1093" s="39"/>
      <c r="D1093" s="39"/>
      <c r="E1093" s="39"/>
      <c r="F1093" s="42"/>
      <c r="G1093" s="164"/>
      <c r="H1093" s="42"/>
    </row>
    <row r="1094" spans="1:8" ht="15">
      <c r="A1094" s="38"/>
      <c r="B1094" s="39"/>
      <c r="C1094" s="39"/>
      <c r="D1094" s="39"/>
      <c r="E1094" s="39"/>
      <c r="F1094" s="42"/>
      <c r="G1094" s="164"/>
      <c r="H1094" s="42"/>
    </row>
    <row r="1095" spans="1:8" ht="15">
      <c r="A1095" s="38"/>
      <c r="B1095" s="39"/>
      <c r="C1095" s="39"/>
      <c r="D1095" s="39"/>
      <c r="E1095" s="39"/>
      <c r="F1095" s="42"/>
      <c r="G1095" s="164"/>
      <c r="H1095" s="42"/>
    </row>
    <row r="1096" spans="1:8" ht="15">
      <c r="A1096" s="38"/>
      <c r="B1096" s="39"/>
      <c r="C1096" s="39"/>
      <c r="D1096" s="39"/>
      <c r="E1096" s="39"/>
      <c r="F1096" s="42"/>
      <c r="G1096" s="164"/>
      <c r="H1096" s="42"/>
    </row>
    <row r="1097" spans="1:8" ht="15">
      <c r="A1097" s="38"/>
      <c r="B1097" s="39"/>
      <c r="C1097" s="39"/>
      <c r="D1097" s="39"/>
      <c r="E1097" s="39"/>
      <c r="F1097" s="42"/>
      <c r="G1097" s="164"/>
      <c r="H1097" s="42"/>
    </row>
    <row r="1098" spans="1:8" ht="15">
      <c r="A1098" s="38"/>
      <c r="B1098" s="39"/>
      <c r="C1098" s="39"/>
      <c r="D1098" s="39"/>
      <c r="E1098" s="39"/>
      <c r="F1098" s="42"/>
      <c r="G1098" s="164"/>
      <c r="H1098" s="42"/>
    </row>
    <row r="1099" spans="1:8" ht="15">
      <c r="A1099" s="38"/>
      <c r="B1099" s="39"/>
      <c r="C1099" s="39"/>
      <c r="D1099" s="39"/>
      <c r="E1099" s="39"/>
      <c r="F1099" s="42"/>
      <c r="G1099" s="164"/>
      <c r="H1099" s="42"/>
    </row>
    <row r="1100" spans="1:8" ht="15">
      <c r="A1100" s="38"/>
      <c r="B1100" s="39"/>
      <c r="C1100" s="39"/>
      <c r="D1100" s="39"/>
      <c r="E1100" s="39"/>
      <c r="F1100" s="42"/>
      <c r="G1100" s="164"/>
      <c r="H1100" s="42"/>
    </row>
    <row r="1101" spans="1:8" ht="15">
      <c r="A1101" s="38"/>
      <c r="B1101" s="39"/>
      <c r="C1101" s="39"/>
      <c r="D1101" s="39"/>
      <c r="E1101" s="39"/>
      <c r="F1101" s="42"/>
      <c r="G1101" s="164"/>
      <c r="H1101" s="42"/>
    </row>
    <row r="1102" spans="1:8" ht="15">
      <c r="A1102" s="38"/>
      <c r="B1102" s="39"/>
      <c r="C1102" s="39"/>
      <c r="D1102" s="39"/>
      <c r="E1102" s="39"/>
      <c r="F1102" s="42"/>
      <c r="G1102" s="164"/>
      <c r="H1102" s="42"/>
    </row>
    <row r="1103" spans="1:8" ht="15">
      <c r="A1103" s="38"/>
      <c r="B1103" s="39"/>
      <c r="C1103" s="39"/>
      <c r="D1103" s="39"/>
      <c r="E1103" s="39"/>
      <c r="F1103" s="42"/>
      <c r="G1103" s="164"/>
      <c r="H1103" s="42"/>
    </row>
    <row r="1104" spans="1:8" ht="15">
      <c r="A1104" s="38"/>
      <c r="B1104" s="39"/>
      <c r="C1104" s="39"/>
      <c r="D1104" s="39"/>
      <c r="E1104" s="39"/>
      <c r="F1104" s="42"/>
      <c r="G1104" s="164"/>
      <c r="H1104" s="42"/>
    </row>
    <row r="1105" spans="1:8" ht="15">
      <c r="A1105" s="38"/>
      <c r="B1105" s="39"/>
      <c r="C1105" s="39"/>
      <c r="D1105" s="39"/>
      <c r="E1105" s="39"/>
      <c r="F1105" s="42"/>
      <c r="G1105" s="164"/>
      <c r="H1105" s="42"/>
    </row>
    <row r="1106" spans="1:8" ht="15">
      <c r="A1106" s="38"/>
      <c r="B1106" s="39"/>
      <c r="C1106" s="39"/>
      <c r="D1106" s="39"/>
      <c r="E1106" s="39"/>
      <c r="F1106" s="42"/>
      <c r="G1106" s="164"/>
      <c r="H1106" s="42"/>
    </row>
    <row r="1107" spans="1:8" ht="15">
      <c r="A1107" s="38"/>
      <c r="B1107" s="39"/>
      <c r="C1107" s="39"/>
      <c r="D1107" s="39"/>
      <c r="E1107" s="39"/>
      <c r="F1107" s="42"/>
      <c r="G1107" s="164"/>
      <c r="H1107" s="42"/>
    </row>
    <row r="1108" spans="1:8" ht="15">
      <c r="A1108" s="38"/>
      <c r="B1108" s="39"/>
      <c r="C1108" s="39"/>
      <c r="D1108" s="39"/>
      <c r="E1108" s="39"/>
      <c r="F1108" s="42"/>
      <c r="G1108" s="164"/>
      <c r="H1108" s="42"/>
    </row>
    <row r="1109" spans="1:8" ht="15">
      <c r="A1109" s="38"/>
      <c r="B1109" s="39"/>
      <c r="C1109" s="39"/>
      <c r="D1109" s="39"/>
      <c r="E1109" s="39"/>
      <c r="F1109" s="42"/>
      <c r="G1109" s="164"/>
      <c r="H1109" s="42"/>
    </row>
    <row r="1110" spans="1:8" ht="15">
      <c r="A1110" s="38"/>
      <c r="B1110" s="39"/>
      <c r="C1110" s="39"/>
      <c r="D1110" s="39"/>
      <c r="E1110" s="39"/>
      <c r="F1110" s="42"/>
      <c r="G1110" s="164"/>
      <c r="H1110" s="42"/>
    </row>
    <row r="1111" spans="1:8" ht="15">
      <c r="A1111" s="38"/>
      <c r="B1111" s="39"/>
      <c r="C1111" s="39"/>
      <c r="D1111" s="39"/>
      <c r="E1111" s="39"/>
      <c r="F1111" s="42"/>
      <c r="G1111" s="164"/>
      <c r="H1111" s="42"/>
    </row>
    <row r="1112" spans="1:8" ht="15">
      <c r="A1112" s="38"/>
      <c r="B1112" s="39"/>
      <c r="C1112" s="39"/>
      <c r="D1112" s="39"/>
      <c r="E1112" s="39"/>
      <c r="F1112" s="42"/>
      <c r="G1112" s="164"/>
      <c r="H1112" s="42"/>
    </row>
    <row r="1113" spans="1:8" ht="15">
      <c r="A1113" s="38"/>
      <c r="B1113" s="39"/>
      <c r="C1113" s="39"/>
      <c r="D1113" s="39"/>
      <c r="E1113" s="39"/>
      <c r="F1113" s="42"/>
      <c r="G1113" s="164"/>
      <c r="H1113" s="42"/>
    </row>
    <row r="1114" spans="1:8" ht="15">
      <c r="A1114" s="38"/>
      <c r="B1114" s="39"/>
      <c r="C1114" s="39"/>
      <c r="D1114" s="39"/>
      <c r="E1114" s="39"/>
      <c r="F1114" s="42"/>
      <c r="G1114" s="164"/>
      <c r="H1114" s="42"/>
    </row>
    <row r="1115" spans="1:8" ht="15">
      <c r="A1115" s="38"/>
      <c r="B1115" s="39"/>
      <c r="C1115" s="39"/>
      <c r="D1115" s="39"/>
      <c r="E1115" s="39"/>
      <c r="F1115" s="42"/>
      <c r="G1115" s="164"/>
      <c r="H1115" s="42"/>
    </row>
    <row r="1116" spans="1:8" ht="15">
      <c r="A1116" s="38"/>
      <c r="B1116" s="39"/>
      <c r="C1116" s="39"/>
      <c r="D1116" s="39"/>
      <c r="E1116" s="39"/>
      <c r="F1116" s="42"/>
      <c r="G1116" s="164"/>
      <c r="H1116" s="42"/>
    </row>
    <row r="1117" spans="1:8" ht="15">
      <c r="A1117" s="38"/>
      <c r="B1117" s="39"/>
      <c r="C1117" s="39"/>
      <c r="D1117" s="39"/>
      <c r="E1117" s="39"/>
      <c r="F1117" s="42"/>
      <c r="G1117" s="164"/>
      <c r="H1117" s="42"/>
    </row>
    <row r="1118" spans="1:8" ht="15">
      <c r="A1118" s="38"/>
      <c r="B1118" s="39"/>
      <c r="C1118" s="39"/>
      <c r="D1118" s="39"/>
      <c r="E1118" s="39"/>
      <c r="F1118" s="42"/>
      <c r="G1118" s="164"/>
      <c r="H1118" s="42"/>
    </row>
    <row r="1119" spans="1:8" ht="15">
      <c r="A1119" s="38"/>
      <c r="B1119" s="39"/>
      <c r="C1119" s="39"/>
      <c r="D1119" s="39"/>
      <c r="E1119" s="39"/>
      <c r="F1119" s="42"/>
      <c r="G1119" s="164"/>
      <c r="H1119" s="42"/>
    </row>
    <row r="1120" spans="1:8" ht="15">
      <c r="A1120" s="38"/>
      <c r="B1120" s="39"/>
      <c r="C1120" s="39"/>
      <c r="D1120" s="39"/>
      <c r="E1120" s="39"/>
      <c r="F1120" s="42"/>
      <c r="G1120" s="164"/>
      <c r="H1120" s="42"/>
    </row>
    <row r="1121" spans="1:8" ht="15">
      <c r="A1121" s="38"/>
      <c r="B1121" s="39"/>
      <c r="C1121" s="39"/>
      <c r="D1121" s="39"/>
      <c r="E1121" s="39"/>
      <c r="F1121" s="42"/>
      <c r="G1121" s="164"/>
      <c r="H1121" s="42"/>
    </row>
    <row r="1122" spans="1:8" ht="15">
      <c r="A1122" s="38"/>
      <c r="B1122" s="39"/>
      <c r="C1122" s="39"/>
      <c r="D1122" s="39"/>
      <c r="E1122" s="39"/>
      <c r="F1122" s="42"/>
      <c r="G1122" s="164"/>
      <c r="H1122" s="42"/>
    </row>
    <row r="1123" spans="1:8" ht="15">
      <c r="A1123" s="38"/>
      <c r="B1123" s="39"/>
      <c r="C1123" s="39"/>
      <c r="D1123" s="39"/>
      <c r="E1123" s="39"/>
      <c r="F1123" s="42"/>
      <c r="G1123" s="164"/>
      <c r="H1123" s="42"/>
    </row>
    <row r="1124" spans="1:8" ht="15">
      <c r="A1124" s="38"/>
      <c r="B1124" s="39"/>
      <c r="C1124" s="39"/>
      <c r="D1124" s="39"/>
      <c r="E1124" s="39"/>
      <c r="F1124" s="42"/>
      <c r="G1124" s="164"/>
      <c r="H1124" s="42"/>
    </row>
    <row r="1125" spans="1:8" ht="15">
      <c r="A1125" s="38"/>
      <c r="B1125" s="39"/>
      <c r="C1125" s="39"/>
      <c r="D1125" s="39"/>
      <c r="E1125" s="39"/>
      <c r="F1125" s="42"/>
      <c r="G1125" s="164"/>
      <c r="H1125" s="42"/>
    </row>
    <row r="1126" spans="1:8" ht="15">
      <c r="A1126" s="38"/>
      <c r="B1126" s="39"/>
      <c r="C1126" s="39"/>
      <c r="D1126" s="39"/>
      <c r="E1126" s="39"/>
      <c r="F1126" s="42"/>
      <c r="G1126" s="164"/>
      <c r="H1126" s="42"/>
    </row>
    <row r="1127" spans="1:8" ht="15">
      <c r="A1127" s="38"/>
      <c r="B1127" s="39"/>
      <c r="C1127" s="39"/>
      <c r="D1127" s="39"/>
      <c r="E1127" s="39"/>
      <c r="F1127" s="42"/>
      <c r="G1127" s="164"/>
      <c r="H1127" s="42"/>
    </row>
    <row r="1128" spans="1:8" ht="15">
      <c r="A1128" s="38"/>
      <c r="B1128" s="39"/>
      <c r="C1128" s="39"/>
      <c r="D1128" s="39"/>
      <c r="E1128" s="39"/>
      <c r="F1128" s="42"/>
      <c r="G1128" s="164"/>
      <c r="H1128" s="42"/>
    </row>
    <row r="1129" spans="1:8" ht="15">
      <c r="A1129" s="38"/>
      <c r="B1129" s="39"/>
      <c r="C1129" s="39"/>
      <c r="D1129" s="39"/>
      <c r="E1129" s="39"/>
      <c r="F1129" s="42"/>
      <c r="G1129" s="164"/>
      <c r="H1129" s="42"/>
    </row>
    <row r="1130" spans="1:8" ht="15">
      <c r="A1130" s="38"/>
      <c r="B1130" s="39"/>
      <c r="C1130" s="39"/>
      <c r="D1130" s="39"/>
      <c r="E1130" s="39"/>
      <c r="F1130" s="42"/>
      <c r="G1130" s="164"/>
      <c r="H1130" s="42"/>
    </row>
    <row r="1131" spans="1:8" ht="15">
      <c r="A1131" s="38"/>
      <c r="B1131" s="39"/>
      <c r="C1131" s="39"/>
      <c r="D1131" s="39"/>
      <c r="E1131" s="39"/>
      <c r="F1131" s="42"/>
      <c r="G1131" s="164"/>
      <c r="H1131" s="42"/>
    </row>
    <row r="1132" spans="1:8" ht="15">
      <c r="A1132" s="38"/>
      <c r="B1132" s="39"/>
      <c r="C1132" s="39"/>
      <c r="D1132" s="39"/>
      <c r="E1132" s="39"/>
      <c r="F1132" s="42"/>
      <c r="G1132" s="164"/>
      <c r="H1132" s="42"/>
    </row>
    <row r="1133" spans="1:8" ht="15">
      <c r="A1133" s="38"/>
      <c r="B1133" s="39"/>
      <c r="C1133" s="39"/>
      <c r="D1133" s="39"/>
      <c r="E1133" s="39"/>
      <c r="F1133" s="42"/>
      <c r="G1133" s="164"/>
      <c r="H1133" s="42"/>
    </row>
    <row r="1134" spans="1:8" ht="15">
      <c r="A1134" s="38"/>
      <c r="B1134" s="39"/>
      <c r="C1134" s="39"/>
      <c r="D1134" s="39"/>
      <c r="E1134" s="39"/>
      <c r="F1134" s="42"/>
      <c r="G1134" s="164"/>
      <c r="H1134" s="42"/>
    </row>
    <row r="1135" spans="1:8" ht="15">
      <c r="A1135" s="38"/>
      <c r="B1135" s="39"/>
      <c r="C1135" s="39"/>
      <c r="D1135" s="39"/>
      <c r="E1135" s="39"/>
      <c r="F1135" s="42"/>
      <c r="G1135" s="164"/>
      <c r="H1135" s="42"/>
    </row>
    <row r="1136" spans="1:8" ht="15">
      <c r="A1136" s="38"/>
      <c r="B1136" s="39"/>
      <c r="C1136" s="39"/>
      <c r="D1136" s="39"/>
      <c r="E1136" s="39"/>
      <c r="F1136" s="42"/>
      <c r="G1136" s="164"/>
      <c r="H1136" s="42"/>
    </row>
    <row r="1137" spans="1:8" ht="15">
      <c r="A1137" s="38"/>
      <c r="B1137" s="39"/>
      <c r="C1137" s="39"/>
      <c r="D1137" s="39"/>
      <c r="E1137" s="39"/>
      <c r="F1137" s="42"/>
      <c r="G1137" s="164"/>
      <c r="H1137" s="42"/>
    </row>
    <row r="1138" spans="1:8" ht="15">
      <c r="A1138" s="38"/>
      <c r="B1138" s="39"/>
      <c r="C1138" s="39"/>
      <c r="D1138" s="39"/>
      <c r="E1138" s="39"/>
      <c r="F1138" s="42"/>
      <c r="G1138" s="164"/>
      <c r="H1138" s="42"/>
    </row>
    <row r="1139" spans="1:8" ht="15">
      <c r="A1139" s="38"/>
      <c r="B1139" s="39"/>
      <c r="C1139" s="39"/>
      <c r="D1139" s="39"/>
      <c r="E1139" s="39"/>
      <c r="F1139" s="42"/>
      <c r="G1139" s="164"/>
      <c r="H1139" s="42"/>
    </row>
    <row r="1140" spans="1:8" ht="15">
      <c r="A1140" s="38"/>
      <c r="B1140" s="39"/>
      <c r="C1140" s="39"/>
      <c r="D1140" s="39"/>
      <c r="E1140" s="39"/>
      <c r="F1140" s="42"/>
      <c r="G1140" s="164"/>
      <c r="H1140" s="42"/>
    </row>
    <row r="1141" spans="1:8" ht="15">
      <c r="A1141" s="38"/>
      <c r="B1141" s="39"/>
      <c r="C1141" s="39"/>
      <c r="D1141" s="39"/>
      <c r="E1141" s="39"/>
      <c r="F1141" s="42"/>
      <c r="G1141" s="164"/>
      <c r="H1141" s="42"/>
    </row>
    <row r="1142" spans="1:8" ht="15">
      <c r="A1142" s="38"/>
      <c r="B1142" s="39"/>
      <c r="C1142" s="39"/>
      <c r="D1142" s="39"/>
      <c r="E1142" s="39"/>
      <c r="F1142" s="42"/>
      <c r="G1142" s="164"/>
      <c r="H1142" s="42"/>
    </row>
    <row r="1143" spans="1:8" ht="15">
      <c r="A1143" s="38"/>
      <c r="B1143" s="39"/>
      <c r="C1143" s="39"/>
      <c r="D1143" s="39"/>
      <c r="E1143" s="39"/>
      <c r="F1143" s="42"/>
      <c r="G1143" s="164"/>
      <c r="H1143" s="42"/>
    </row>
    <row r="1144" spans="1:8" ht="15">
      <c r="A1144" s="38"/>
      <c r="B1144" s="39"/>
      <c r="C1144" s="39"/>
      <c r="D1144" s="39"/>
      <c r="E1144" s="39"/>
      <c r="F1144" s="42"/>
      <c r="G1144" s="164"/>
      <c r="H1144" s="42"/>
    </row>
    <row r="1145" spans="1:8" ht="15">
      <c r="A1145" s="38"/>
      <c r="B1145" s="39"/>
      <c r="C1145" s="39"/>
      <c r="D1145" s="39"/>
      <c r="E1145" s="39"/>
      <c r="F1145" s="42"/>
      <c r="G1145" s="164"/>
      <c r="H1145" s="42"/>
    </row>
    <row r="1146" spans="1:8" ht="15">
      <c r="A1146" s="38"/>
      <c r="B1146" s="39"/>
      <c r="C1146" s="39"/>
      <c r="D1146" s="39"/>
      <c r="E1146" s="39"/>
      <c r="F1146" s="42"/>
      <c r="G1146" s="164"/>
      <c r="H1146" s="42"/>
    </row>
    <row r="1147" spans="1:8" ht="15">
      <c r="A1147" s="38"/>
      <c r="B1147" s="39"/>
      <c r="C1147" s="39"/>
      <c r="D1147" s="39"/>
      <c r="E1147" s="39"/>
      <c r="F1147" s="42"/>
      <c r="G1147" s="164"/>
      <c r="H1147" s="42"/>
    </row>
    <row r="1148" spans="1:8" ht="15">
      <c r="A1148" s="38"/>
      <c r="B1148" s="39"/>
      <c r="C1148" s="39"/>
      <c r="D1148" s="39"/>
      <c r="E1148" s="39"/>
      <c r="F1148" s="42"/>
      <c r="G1148" s="164"/>
      <c r="H1148" s="42"/>
    </row>
    <row r="1149" spans="1:8" ht="15">
      <c r="A1149" s="38"/>
      <c r="B1149" s="39"/>
      <c r="C1149" s="39"/>
      <c r="D1149" s="39"/>
      <c r="E1149" s="39"/>
      <c r="F1149" s="42"/>
      <c r="G1149" s="164"/>
      <c r="H1149" s="42"/>
    </row>
    <row r="1150" spans="1:8" ht="15">
      <c r="A1150" s="38"/>
      <c r="B1150" s="39"/>
      <c r="C1150" s="39"/>
      <c r="D1150" s="39"/>
      <c r="E1150" s="39"/>
      <c r="F1150" s="42"/>
      <c r="G1150" s="164"/>
      <c r="H1150" s="42"/>
    </row>
    <row r="1151" spans="1:8" ht="15">
      <c r="A1151" s="38"/>
      <c r="B1151" s="39"/>
      <c r="C1151" s="39"/>
      <c r="D1151" s="39"/>
      <c r="E1151" s="39"/>
      <c r="F1151" s="42"/>
      <c r="G1151" s="164"/>
      <c r="H1151" s="42"/>
    </row>
    <row r="1152" spans="1:8" ht="15">
      <c r="A1152" s="38"/>
      <c r="B1152" s="39"/>
      <c r="C1152" s="39"/>
      <c r="D1152" s="39"/>
      <c r="E1152" s="39"/>
      <c r="F1152" s="42"/>
      <c r="G1152" s="164"/>
      <c r="H1152" s="42"/>
    </row>
    <row r="1153" spans="1:8" ht="15">
      <c r="A1153" s="38"/>
      <c r="B1153" s="39"/>
      <c r="C1153" s="39"/>
      <c r="D1153" s="39"/>
      <c r="E1153" s="39"/>
      <c r="F1153" s="42"/>
      <c r="G1153" s="164"/>
      <c r="H1153" s="42"/>
    </row>
    <row r="1154" spans="1:8" ht="15">
      <c r="A1154" s="38"/>
      <c r="B1154" s="39"/>
      <c r="C1154" s="39"/>
      <c r="D1154" s="39"/>
      <c r="E1154" s="39"/>
      <c r="F1154" s="42"/>
      <c r="G1154" s="164"/>
      <c r="H1154" s="42"/>
    </row>
    <row r="1155" spans="1:8" ht="15">
      <c r="A1155" s="38"/>
      <c r="B1155" s="39"/>
      <c r="C1155" s="39"/>
      <c r="D1155" s="39"/>
      <c r="E1155" s="39"/>
      <c r="F1155" s="42"/>
      <c r="G1155" s="164"/>
      <c r="H1155" s="42"/>
    </row>
    <row r="1156" spans="1:8" ht="15">
      <c r="A1156" s="38"/>
      <c r="B1156" s="39"/>
      <c r="C1156" s="39"/>
      <c r="D1156" s="39"/>
      <c r="E1156" s="39"/>
      <c r="F1156" s="42"/>
      <c r="G1156" s="164"/>
      <c r="H1156" s="42"/>
    </row>
    <row r="1157" spans="1:8" ht="15">
      <c r="A1157" s="38"/>
      <c r="B1157" s="39"/>
      <c r="C1157" s="39"/>
      <c r="D1157" s="39"/>
      <c r="E1157" s="39"/>
      <c r="F1157" s="42"/>
      <c r="G1157" s="164"/>
      <c r="H1157" s="42"/>
    </row>
    <row r="1158" spans="1:8" ht="15">
      <c r="A1158" s="38"/>
      <c r="B1158" s="39"/>
      <c r="C1158" s="39"/>
      <c r="D1158" s="39"/>
      <c r="E1158" s="39"/>
      <c r="F1158" s="42"/>
      <c r="G1158" s="164"/>
      <c r="H1158" s="42"/>
    </row>
    <row r="1159" spans="1:8" ht="15">
      <c r="A1159" s="38"/>
      <c r="B1159" s="39"/>
      <c r="C1159" s="39"/>
      <c r="D1159" s="39"/>
      <c r="E1159" s="39"/>
      <c r="F1159" s="42"/>
      <c r="G1159" s="164"/>
      <c r="H1159" s="42"/>
    </row>
    <row r="1160" spans="1:8" ht="15">
      <c r="A1160" s="38"/>
      <c r="B1160" s="39"/>
      <c r="C1160" s="39"/>
      <c r="D1160" s="39"/>
      <c r="E1160" s="39"/>
      <c r="F1160" s="42"/>
      <c r="G1160" s="164"/>
      <c r="H1160" s="42"/>
    </row>
    <row r="1161" spans="1:8" ht="15">
      <c r="A1161" s="38"/>
      <c r="B1161" s="39"/>
      <c r="C1161" s="39"/>
      <c r="D1161" s="39"/>
      <c r="E1161" s="39"/>
      <c r="F1161" s="42"/>
      <c r="G1161" s="164"/>
      <c r="H1161" s="42"/>
    </row>
    <row r="1162" spans="1:8" ht="15">
      <c r="A1162" s="38"/>
      <c r="B1162" s="39"/>
      <c r="C1162" s="39"/>
      <c r="D1162" s="39"/>
      <c r="E1162" s="39"/>
      <c r="F1162" s="42"/>
      <c r="G1162" s="164"/>
      <c r="H1162" s="42"/>
    </row>
    <row r="1163" spans="1:8" ht="15">
      <c r="A1163" s="38"/>
      <c r="B1163" s="39"/>
      <c r="C1163" s="39"/>
      <c r="D1163" s="39"/>
      <c r="E1163" s="39"/>
      <c r="F1163" s="42"/>
      <c r="G1163" s="164"/>
      <c r="H1163" s="42"/>
    </row>
    <row r="1164" spans="1:8" ht="15">
      <c r="A1164" s="38"/>
      <c r="B1164" s="39"/>
      <c r="C1164" s="39"/>
      <c r="D1164" s="39"/>
      <c r="E1164" s="39"/>
      <c r="F1164" s="42"/>
      <c r="G1164" s="164"/>
      <c r="H1164" s="42"/>
    </row>
    <row r="1165" spans="1:8" ht="15">
      <c r="A1165" s="38"/>
      <c r="B1165" s="39"/>
      <c r="C1165" s="39"/>
      <c r="D1165" s="39"/>
      <c r="E1165" s="39"/>
      <c r="F1165" s="42"/>
      <c r="G1165" s="164"/>
      <c r="H1165" s="42"/>
    </row>
    <row r="1166" spans="1:8" ht="15">
      <c r="A1166" s="38"/>
      <c r="B1166" s="39"/>
      <c r="C1166" s="39"/>
      <c r="D1166" s="39"/>
      <c r="E1166" s="39"/>
      <c r="F1166" s="42"/>
      <c r="G1166" s="164"/>
      <c r="H1166" s="42"/>
    </row>
    <row r="1167" spans="1:8" ht="15">
      <c r="A1167" s="38"/>
      <c r="B1167" s="39"/>
      <c r="C1167" s="39"/>
      <c r="D1167" s="39"/>
      <c r="E1167" s="39"/>
      <c r="F1167" s="42"/>
      <c r="G1167" s="164"/>
      <c r="H1167" s="42"/>
    </row>
    <row r="1168" spans="1:8" ht="15">
      <c r="A1168" s="38"/>
      <c r="B1168" s="39"/>
      <c r="C1168" s="39"/>
      <c r="D1168" s="39"/>
      <c r="E1168" s="39"/>
      <c r="F1168" s="42"/>
      <c r="G1168" s="164"/>
      <c r="H1168" s="42"/>
    </row>
    <row r="1169" spans="1:8" ht="15">
      <c r="A1169" s="38"/>
      <c r="B1169" s="39"/>
      <c r="C1169" s="39"/>
      <c r="D1169" s="39"/>
      <c r="E1169" s="39"/>
      <c r="F1169" s="42"/>
      <c r="G1169" s="164"/>
      <c r="H1169" s="42"/>
    </row>
    <row r="1170" spans="1:8" ht="15">
      <c r="A1170" s="38"/>
      <c r="B1170" s="39"/>
      <c r="C1170" s="39"/>
      <c r="D1170" s="39"/>
      <c r="E1170" s="39"/>
      <c r="F1170" s="42"/>
      <c r="G1170" s="164"/>
      <c r="H1170" s="42"/>
    </row>
    <row r="1171" spans="1:8" ht="15">
      <c r="A1171" s="38"/>
      <c r="B1171" s="39"/>
      <c r="C1171" s="39"/>
      <c r="D1171" s="39"/>
      <c r="E1171" s="39"/>
      <c r="F1171" s="42"/>
      <c r="G1171" s="164"/>
      <c r="H1171" s="42"/>
    </row>
    <row r="1172" spans="1:8" ht="15">
      <c r="A1172" s="38"/>
      <c r="B1172" s="39"/>
      <c r="C1172" s="39"/>
      <c r="D1172" s="39"/>
      <c r="E1172" s="39"/>
      <c r="F1172" s="42"/>
      <c r="G1172" s="164"/>
      <c r="H1172" s="42"/>
    </row>
    <row r="1173" spans="1:8" ht="15">
      <c r="A1173" s="38"/>
      <c r="B1173" s="39"/>
      <c r="C1173" s="39"/>
      <c r="D1173" s="39"/>
      <c r="E1173" s="39"/>
      <c r="F1173" s="42"/>
      <c r="G1173" s="164"/>
      <c r="H1173" s="42"/>
    </row>
    <row r="1174" spans="1:8" ht="15">
      <c r="A1174" s="38"/>
      <c r="B1174" s="39"/>
      <c r="C1174" s="39"/>
      <c r="D1174" s="39"/>
      <c r="E1174" s="39"/>
      <c r="F1174" s="42"/>
      <c r="G1174" s="164"/>
      <c r="H1174" s="42"/>
    </row>
    <row r="1175" spans="1:8" ht="15">
      <c r="A1175" s="38"/>
      <c r="B1175" s="39"/>
      <c r="C1175" s="39"/>
      <c r="D1175" s="39"/>
      <c r="E1175" s="39"/>
      <c r="F1175" s="42"/>
      <c r="G1175" s="164"/>
      <c r="H1175" s="42"/>
    </row>
    <row r="1176" spans="1:8" ht="15">
      <c r="A1176" s="38"/>
      <c r="B1176" s="39"/>
      <c r="C1176" s="39"/>
      <c r="D1176" s="39"/>
      <c r="E1176" s="39"/>
      <c r="F1176" s="42"/>
      <c r="G1176" s="164"/>
      <c r="H1176" s="42"/>
    </row>
    <row r="1177" spans="1:8" ht="15">
      <c r="A1177" s="38"/>
      <c r="B1177" s="39"/>
      <c r="C1177" s="39"/>
      <c r="D1177" s="39"/>
      <c r="E1177" s="39"/>
      <c r="F1177" s="42"/>
      <c r="G1177" s="164"/>
      <c r="H1177" s="42"/>
    </row>
    <row r="1178" spans="1:8" ht="15">
      <c r="A1178" s="38"/>
      <c r="B1178" s="39"/>
      <c r="C1178" s="39"/>
      <c r="D1178" s="39"/>
      <c r="E1178" s="39"/>
      <c r="F1178" s="42"/>
      <c r="G1178" s="164"/>
      <c r="H1178" s="42"/>
    </row>
    <row r="1179" spans="1:8" ht="15">
      <c r="A1179" s="38"/>
      <c r="B1179" s="39"/>
      <c r="C1179" s="39"/>
      <c r="D1179" s="39"/>
      <c r="E1179" s="39"/>
      <c r="F1179" s="42"/>
      <c r="G1179" s="164"/>
      <c r="H1179" s="42"/>
    </row>
    <row r="1180" spans="1:8" ht="15">
      <c r="A1180" s="38"/>
      <c r="B1180" s="39"/>
      <c r="C1180" s="39"/>
      <c r="D1180" s="39"/>
      <c r="E1180" s="39"/>
      <c r="F1180" s="42"/>
      <c r="G1180" s="164"/>
      <c r="H1180" s="42"/>
    </row>
    <row r="1181" spans="1:8" ht="15">
      <c r="A1181" s="38"/>
      <c r="B1181" s="39"/>
      <c r="C1181" s="39"/>
      <c r="D1181" s="39"/>
      <c r="E1181" s="39"/>
      <c r="F1181" s="42"/>
      <c r="G1181" s="164"/>
      <c r="H1181" s="42"/>
    </row>
    <row r="1182" spans="1:8" ht="15">
      <c r="A1182" s="38"/>
      <c r="B1182" s="39"/>
      <c r="C1182" s="39"/>
      <c r="D1182" s="39"/>
      <c r="E1182" s="39"/>
      <c r="F1182" s="42"/>
      <c r="G1182" s="164"/>
      <c r="H1182" s="42"/>
    </row>
    <row r="1183" spans="1:8" ht="15">
      <c r="A1183" s="38"/>
      <c r="B1183" s="39"/>
      <c r="C1183" s="39"/>
      <c r="D1183" s="39"/>
      <c r="E1183" s="39"/>
      <c r="F1183" s="42"/>
      <c r="G1183" s="164"/>
      <c r="H1183" s="42"/>
    </row>
    <row r="1184" spans="1:8" ht="15">
      <c r="A1184" s="38"/>
      <c r="B1184" s="39"/>
      <c r="C1184" s="39"/>
      <c r="D1184" s="39"/>
      <c r="E1184" s="39"/>
      <c r="F1184" s="42"/>
      <c r="G1184" s="164"/>
      <c r="H1184" s="42"/>
    </row>
    <row r="1185" spans="1:8" ht="15">
      <c r="A1185" s="38"/>
      <c r="B1185" s="39"/>
      <c r="C1185" s="39"/>
      <c r="D1185" s="39"/>
      <c r="E1185" s="39"/>
      <c r="F1185" s="42"/>
      <c r="G1185" s="164"/>
      <c r="H1185" s="42"/>
    </row>
    <row r="1186" spans="1:8" ht="15">
      <c r="A1186" s="38"/>
      <c r="B1186" s="39"/>
      <c r="C1186" s="39"/>
      <c r="D1186" s="39"/>
      <c r="E1186" s="39"/>
      <c r="F1186" s="42"/>
      <c r="G1186" s="164"/>
      <c r="H1186" s="42"/>
    </row>
    <row r="1187" spans="1:8" ht="15">
      <c r="A1187" s="38"/>
      <c r="B1187" s="39"/>
      <c r="C1187" s="39"/>
      <c r="D1187" s="39"/>
      <c r="E1187" s="39"/>
      <c r="F1187" s="42"/>
      <c r="G1187" s="164"/>
      <c r="H1187" s="42"/>
    </row>
    <row r="1188" spans="1:8" ht="15">
      <c r="A1188" s="38"/>
      <c r="B1188" s="39"/>
      <c r="C1188" s="39"/>
      <c r="D1188" s="39"/>
      <c r="E1188" s="39"/>
      <c r="F1188" s="42"/>
      <c r="G1188" s="164"/>
      <c r="H1188" s="42"/>
    </row>
    <row r="1189" spans="1:8" ht="15">
      <c r="A1189" s="38"/>
      <c r="B1189" s="39"/>
      <c r="C1189" s="39"/>
      <c r="D1189" s="39"/>
      <c r="E1189" s="39"/>
      <c r="F1189" s="42"/>
      <c r="G1189" s="164"/>
      <c r="H1189" s="42"/>
    </row>
    <row r="1190" spans="1:8" ht="15">
      <c r="A1190" s="38"/>
      <c r="B1190" s="39"/>
      <c r="C1190" s="39"/>
      <c r="D1190" s="39"/>
      <c r="E1190" s="39"/>
      <c r="F1190" s="42"/>
      <c r="G1190" s="164"/>
      <c r="H1190" s="42"/>
    </row>
    <row r="1191" spans="1:8" ht="15">
      <c r="A1191" s="38"/>
      <c r="B1191" s="39"/>
      <c r="C1191" s="39"/>
      <c r="D1191" s="39"/>
      <c r="E1191" s="39"/>
      <c r="F1191" s="42"/>
      <c r="G1191" s="164"/>
      <c r="H1191" s="42"/>
    </row>
    <row r="1192" spans="1:8" ht="15">
      <c r="A1192" s="38"/>
      <c r="B1192" s="39"/>
      <c r="C1192" s="39"/>
      <c r="D1192" s="39"/>
      <c r="E1192" s="39"/>
      <c r="F1192" s="42"/>
      <c r="G1192" s="164"/>
      <c r="H1192" s="42"/>
    </row>
    <row r="1193" spans="1:8" ht="15">
      <c r="A1193" s="38"/>
      <c r="B1193" s="39"/>
      <c r="C1193" s="39"/>
      <c r="D1193" s="39"/>
      <c r="E1193" s="39"/>
      <c r="F1193" s="42"/>
      <c r="G1193" s="164"/>
      <c r="H1193" s="42"/>
    </row>
    <row r="1194" spans="1:8" ht="15">
      <c r="A1194" s="38"/>
      <c r="B1194" s="39"/>
      <c r="C1194" s="39"/>
      <c r="D1194" s="39"/>
      <c r="E1194" s="39"/>
      <c r="F1194" s="42"/>
      <c r="G1194" s="164"/>
      <c r="H1194" s="42"/>
    </row>
    <row r="1195" spans="1:8" ht="15">
      <c r="A1195" s="38"/>
      <c r="B1195" s="39"/>
      <c r="C1195" s="39"/>
      <c r="D1195" s="39"/>
      <c r="E1195" s="39"/>
      <c r="F1195" s="42"/>
      <c r="G1195" s="164"/>
      <c r="H1195" s="42"/>
    </row>
    <row r="1196" spans="1:8" ht="15">
      <c r="A1196" s="38"/>
      <c r="B1196" s="39"/>
      <c r="C1196" s="39"/>
      <c r="D1196" s="39"/>
      <c r="E1196" s="39"/>
      <c r="F1196" s="42"/>
      <c r="G1196" s="164"/>
      <c r="H1196" s="42"/>
    </row>
    <row r="1197" spans="1:8" ht="15">
      <c r="A1197" s="38"/>
      <c r="B1197" s="39"/>
      <c r="C1197" s="39"/>
      <c r="D1197" s="39"/>
      <c r="E1197" s="39"/>
      <c r="F1197" s="42"/>
      <c r="G1197" s="164"/>
      <c r="H1197" s="42"/>
    </row>
    <row r="1198" spans="1:8" ht="15">
      <c r="A1198" s="38"/>
      <c r="B1198" s="39"/>
      <c r="C1198" s="39"/>
      <c r="D1198" s="39"/>
      <c r="E1198" s="39"/>
      <c r="F1198" s="42"/>
      <c r="G1198" s="164"/>
      <c r="H1198" s="42"/>
    </row>
    <row r="1199" spans="1:8" ht="15">
      <c r="A1199" s="38"/>
      <c r="B1199" s="39"/>
      <c r="C1199" s="39"/>
      <c r="D1199" s="39"/>
      <c r="E1199" s="39"/>
      <c r="F1199" s="42"/>
      <c r="G1199" s="164"/>
      <c r="H1199" s="42"/>
    </row>
    <row r="1200" spans="1:8" ht="15">
      <c r="A1200" s="38"/>
      <c r="B1200" s="39"/>
      <c r="C1200" s="39"/>
      <c r="D1200" s="39"/>
      <c r="E1200" s="39"/>
      <c r="F1200" s="42"/>
      <c r="G1200" s="164"/>
      <c r="H1200" s="42"/>
    </row>
    <row r="1201" spans="1:8" ht="15">
      <c r="A1201" s="38"/>
      <c r="B1201" s="39"/>
      <c r="C1201" s="39"/>
      <c r="D1201" s="39"/>
      <c r="E1201" s="39"/>
      <c r="F1201" s="42"/>
      <c r="G1201" s="164"/>
      <c r="H1201" s="42"/>
    </row>
    <row r="1202" spans="1:8" ht="15">
      <c r="A1202" s="38"/>
      <c r="B1202" s="39"/>
      <c r="C1202" s="39"/>
      <c r="D1202" s="39"/>
      <c r="E1202" s="39"/>
      <c r="F1202" s="42"/>
      <c r="G1202" s="164"/>
      <c r="H1202" s="42"/>
    </row>
    <row r="1203" spans="1:8" ht="15">
      <c r="A1203" s="38"/>
      <c r="B1203" s="39"/>
      <c r="C1203" s="39"/>
      <c r="D1203" s="39"/>
      <c r="E1203" s="39"/>
      <c r="F1203" s="42"/>
      <c r="G1203" s="164"/>
      <c r="H1203" s="42"/>
    </row>
    <row r="1204" spans="1:8" ht="15">
      <c r="A1204" s="38"/>
      <c r="B1204" s="39"/>
      <c r="C1204" s="39"/>
      <c r="D1204" s="39"/>
      <c r="E1204" s="39"/>
      <c r="F1204" s="42"/>
      <c r="G1204" s="164"/>
      <c r="H1204" s="42"/>
    </row>
    <row r="1205" spans="1:8" ht="15">
      <c r="A1205" s="38"/>
      <c r="B1205" s="39"/>
      <c r="C1205" s="39"/>
      <c r="D1205" s="39"/>
      <c r="E1205" s="39"/>
      <c r="F1205" s="42"/>
      <c r="G1205" s="164"/>
      <c r="H1205" s="42"/>
    </row>
    <row r="1206" spans="1:8" ht="15">
      <c r="A1206" s="38"/>
      <c r="B1206" s="39"/>
      <c r="C1206" s="39"/>
      <c r="D1206" s="39"/>
      <c r="E1206" s="39"/>
      <c r="F1206" s="42"/>
      <c r="G1206" s="164"/>
      <c r="H1206" s="42"/>
    </row>
    <row r="1207" spans="1:8" ht="15">
      <c r="A1207" s="38"/>
      <c r="B1207" s="39"/>
      <c r="C1207" s="39"/>
      <c r="D1207" s="39"/>
      <c r="E1207" s="39"/>
      <c r="F1207" s="42"/>
      <c r="G1207" s="164"/>
      <c r="H1207" s="42"/>
    </row>
    <row r="1208" spans="1:8" ht="15">
      <c r="A1208" s="38"/>
      <c r="B1208" s="39"/>
      <c r="C1208" s="39"/>
      <c r="D1208" s="39"/>
      <c r="E1208" s="39"/>
      <c r="F1208" s="42"/>
      <c r="G1208" s="164"/>
      <c r="H1208" s="42"/>
    </row>
    <row r="1209" spans="1:8" ht="15">
      <c r="A1209" s="38"/>
      <c r="B1209" s="39"/>
      <c r="C1209" s="39"/>
      <c r="D1209" s="39"/>
      <c r="E1209" s="39"/>
      <c r="F1209" s="42"/>
      <c r="G1209" s="164"/>
      <c r="H1209" s="42"/>
    </row>
    <row r="1210" spans="1:8" ht="15">
      <c r="A1210" s="38"/>
      <c r="B1210" s="39"/>
      <c r="C1210" s="39"/>
      <c r="D1210" s="39"/>
      <c r="E1210" s="39"/>
      <c r="F1210" s="42"/>
      <c r="G1210" s="164"/>
      <c r="H1210" s="42"/>
    </row>
    <row r="1211" spans="1:8" ht="15">
      <c r="A1211" s="38"/>
      <c r="B1211" s="39"/>
      <c r="C1211" s="39"/>
      <c r="D1211" s="39"/>
      <c r="E1211" s="39"/>
      <c r="F1211" s="42"/>
      <c r="G1211" s="164"/>
      <c r="H1211" s="42"/>
    </row>
    <row r="1212" spans="1:8" ht="15">
      <c r="A1212" s="38"/>
      <c r="B1212" s="39"/>
      <c r="C1212" s="39"/>
      <c r="D1212" s="39"/>
      <c r="E1212" s="39"/>
      <c r="F1212" s="42"/>
      <c r="G1212" s="164"/>
      <c r="H1212" s="42"/>
    </row>
    <row r="1213" spans="1:8" ht="15">
      <c r="A1213" s="38"/>
      <c r="B1213" s="39"/>
      <c r="C1213" s="39"/>
      <c r="D1213" s="39"/>
      <c r="E1213" s="39"/>
      <c r="F1213" s="42"/>
      <c r="G1213" s="164"/>
      <c r="H1213" s="42"/>
    </row>
    <row r="1214" spans="1:8" ht="15">
      <c r="A1214" s="38"/>
      <c r="B1214" s="39"/>
      <c r="C1214" s="39"/>
      <c r="D1214" s="39"/>
      <c r="E1214" s="39"/>
      <c r="F1214" s="42"/>
      <c r="G1214" s="164"/>
      <c r="H1214" s="42"/>
    </row>
    <row r="1215" spans="1:8" ht="15">
      <c r="A1215" s="38"/>
      <c r="B1215" s="39"/>
      <c r="C1215" s="39"/>
      <c r="D1215" s="39"/>
      <c r="E1215" s="39"/>
      <c r="F1215" s="42"/>
      <c r="G1215" s="164"/>
      <c r="H1215" s="42"/>
    </row>
    <row r="1216" spans="1:8" ht="15">
      <c r="A1216" s="38"/>
      <c r="B1216" s="39"/>
      <c r="C1216" s="39"/>
      <c r="D1216" s="39"/>
      <c r="E1216" s="39"/>
      <c r="F1216" s="42"/>
      <c r="G1216" s="164"/>
      <c r="H1216" s="42"/>
    </row>
    <row r="1217" spans="1:8" ht="15">
      <c r="A1217" s="38"/>
      <c r="B1217" s="39"/>
      <c r="C1217" s="39"/>
      <c r="D1217" s="39"/>
      <c r="E1217" s="39"/>
      <c r="F1217" s="42"/>
      <c r="G1217" s="164"/>
      <c r="H1217" s="42"/>
    </row>
    <row r="1218" spans="1:8" ht="15">
      <c r="A1218" s="38"/>
      <c r="B1218" s="39"/>
      <c r="C1218" s="39"/>
      <c r="D1218" s="39"/>
      <c r="E1218" s="39"/>
      <c r="F1218" s="42"/>
      <c r="G1218" s="164"/>
      <c r="H1218" s="42"/>
    </row>
    <row r="1219" spans="1:8" ht="15">
      <c r="A1219" s="38"/>
      <c r="B1219" s="39"/>
      <c r="C1219" s="39"/>
      <c r="D1219" s="39"/>
      <c r="E1219" s="39"/>
      <c r="F1219" s="42"/>
      <c r="G1219" s="164"/>
      <c r="H1219" s="42"/>
    </row>
    <row r="1220" spans="1:8" ht="15">
      <c r="A1220" s="38"/>
      <c r="B1220" s="39"/>
      <c r="C1220" s="39"/>
      <c r="D1220" s="39"/>
      <c r="E1220" s="39"/>
      <c r="F1220" s="42"/>
      <c r="G1220" s="164"/>
      <c r="H1220" s="42"/>
    </row>
    <row r="1221" spans="1:8" ht="15">
      <c r="A1221" s="38"/>
      <c r="B1221" s="39"/>
      <c r="C1221" s="39"/>
      <c r="D1221" s="39"/>
      <c r="E1221" s="39"/>
      <c r="F1221" s="42"/>
      <c r="G1221" s="164"/>
      <c r="H1221" s="42"/>
    </row>
    <row r="1222" spans="1:8" ht="15">
      <c r="A1222" s="38"/>
      <c r="B1222" s="39"/>
      <c r="C1222" s="39"/>
      <c r="D1222" s="39"/>
      <c r="E1222" s="39"/>
      <c r="F1222" s="42"/>
      <c r="G1222" s="164"/>
      <c r="H1222" s="42"/>
    </row>
    <row r="1223" spans="1:8" ht="15">
      <c r="A1223" s="38"/>
      <c r="B1223" s="39"/>
      <c r="C1223" s="39"/>
      <c r="D1223" s="39"/>
      <c r="E1223" s="39"/>
      <c r="F1223" s="42"/>
      <c r="G1223" s="164"/>
      <c r="H1223" s="42"/>
    </row>
    <row r="1224" spans="1:8" ht="15">
      <c r="A1224" s="38"/>
      <c r="B1224" s="39"/>
      <c r="C1224" s="39"/>
      <c r="D1224" s="39"/>
      <c r="E1224" s="39"/>
      <c r="F1224" s="42"/>
      <c r="G1224" s="164"/>
      <c r="H1224" s="42"/>
    </row>
    <row r="1225" spans="1:8" ht="15">
      <c r="A1225" s="38"/>
      <c r="B1225" s="39"/>
      <c r="C1225" s="39"/>
      <c r="D1225" s="39"/>
      <c r="E1225" s="39"/>
      <c r="F1225" s="42"/>
      <c r="G1225" s="164"/>
      <c r="H1225" s="42"/>
    </row>
    <row r="1226" spans="1:8" ht="15">
      <c r="A1226" s="38"/>
      <c r="B1226" s="39"/>
      <c r="C1226" s="39"/>
      <c r="D1226" s="39"/>
      <c r="E1226" s="39"/>
      <c r="F1226" s="42"/>
      <c r="G1226" s="164"/>
      <c r="H1226" s="42"/>
    </row>
    <row r="1227" spans="1:8" ht="15">
      <c r="A1227" s="38"/>
      <c r="B1227" s="39"/>
      <c r="C1227" s="39"/>
      <c r="D1227" s="39"/>
      <c r="E1227" s="39"/>
      <c r="F1227" s="42"/>
      <c r="G1227" s="164"/>
      <c r="H1227" s="42"/>
    </row>
    <row r="1228" spans="1:8" ht="15">
      <c r="A1228" s="38"/>
      <c r="B1228" s="39"/>
      <c r="C1228" s="39"/>
      <c r="D1228" s="39"/>
      <c r="E1228" s="39"/>
      <c r="F1228" s="42"/>
      <c r="G1228" s="164"/>
      <c r="H1228" s="42"/>
    </row>
    <row r="1229" spans="1:8" ht="15">
      <c r="A1229" s="38"/>
      <c r="B1229" s="39"/>
      <c r="C1229" s="39"/>
      <c r="D1229" s="39"/>
      <c r="E1229" s="39"/>
      <c r="F1229" s="42"/>
      <c r="G1229" s="164"/>
      <c r="H1229" s="42"/>
    </row>
    <row r="1230" spans="1:8" ht="15">
      <c r="A1230" s="38"/>
      <c r="B1230" s="39"/>
      <c r="C1230" s="39"/>
      <c r="D1230" s="39"/>
      <c r="E1230" s="39"/>
      <c r="F1230" s="42"/>
      <c r="G1230" s="164"/>
      <c r="H1230" s="42"/>
    </row>
    <row r="1231" spans="1:8" ht="15">
      <c r="A1231" s="38"/>
      <c r="B1231" s="39"/>
      <c r="C1231" s="39"/>
      <c r="D1231" s="39"/>
      <c r="E1231" s="39"/>
      <c r="F1231" s="42"/>
      <c r="G1231" s="164"/>
      <c r="H1231" s="42"/>
    </row>
    <row r="1232" spans="1:8" ht="15">
      <c r="A1232" s="38"/>
      <c r="B1232" s="39"/>
      <c r="C1232" s="39"/>
      <c r="D1232" s="39"/>
      <c r="E1232" s="39"/>
      <c r="F1232" s="42"/>
      <c r="G1232" s="164"/>
      <c r="H1232" s="42"/>
    </row>
    <row r="1233" spans="1:8" ht="15">
      <c r="A1233" s="38"/>
      <c r="B1233" s="39"/>
      <c r="C1233" s="39"/>
      <c r="D1233" s="39"/>
      <c r="E1233" s="39"/>
      <c r="F1233" s="42"/>
      <c r="G1233" s="164"/>
      <c r="H1233" s="42"/>
    </row>
    <row r="1234" spans="1:8" ht="15">
      <c r="A1234" s="38"/>
      <c r="B1234" s="39"/>
      <c r="C1234" s="39"/>
      <c r="D1234" s="39"/>
      <c r="E1234" s="39"/>
      <c r="F1234" s="42"/>
      <c r="G1234" s="164"/>
      <c r="H1234" s="42"/>
    </row>
    <row r="1235" spans="1:8" ht="15">
      <c r="A1235" s="38"/>
      <c r="B1235" s="39"/>
      <c r="C1235" s="39"/>
      <c r="D1235" s="39"/>
      <c r="E1235" s="39"/>
      <c r="F1235" s="42"/>
      <c r="G1235" s="164"/>
      <c r="H1235" s="42"/>
    </row>
    <row r="1236" spans="1:8" ht="15">
      <c r="A1236" s="38"/>
      <c r="B1236" s="39"/>
      <c r="C1236" s="39"/>
      <c r="D1236" s="39"/>
      <c r="E1236" s="39"/>
      <c r="F1236" s="42"/>
      <c r="G1236" s="164"/>
      <c r="H1236" s="42"/>
    </row>
    <row r="1237" spans="1:8" ht="15">
      <c r="A1237" s="38"/>
      <c r="B1237" s="39"/>
      <c r="C1237" s="39"/>
      <c r="D1237" s="39"/>
      <c r="E1237" s="39"/>
      <c r="F1237" s="42"/>
      <c r="G1237" s="164"/>
      <c r="H1237" s="42"/>
    </row>
    <row r="1238" spans="1:8" ht="15">
      <c r="A1238" s="38"/>
      <c r="B1238" s="39"/>
      <c r="C1238" s="39"/>
      <c r="D1238" s="39"/>
      <c r="E1238" s="39"/>
      <c r="F1238" s="42"/>
      <c r="G1238" s="164"/>
      <c r="H1238" s="42"/>
    </row>
    <row r="1239" spans="1:8" ht="15">
      <c r="A1239" s="38"/>
      <c r="B1239" s="39"/>
      <c r="C1239" s="39"/>
      <c r="D1239" s="39"/>
      <c r="E1239" s="39"/>
      <c r="F1239" s="42"/>
      <c r="G1239" s="164"/>
      <c r="H1239" s="42"/>
    </row>
    <row r="1240" spans="1:8" ht="15">
      <c r="A1240" s="38"/>
      <c r="B1240" s="39"/>
      <c r="C1240" s="39"/>
      <c r="D1240" s="39"/>
      <c r="E1240" s="39"/>
      <c r="F1240" s="42"/>
      <c r="G1240" s="164"/>
      <c r="H1240" s="42"/>
    </row>
    <row r="1241" spans="1:8" ht="15">
      <c r="A1241" s="38"/>
      <c r="B1241" s="39"/>
      <c r="C1241" s="39"/>
      <c r="D1241" s="39"/>
      <c r="E1241" s="39"/>
      <c r="F1241" s="42"/>
      <c r="G1241" s="164"/>
      <c r="H1241" s="42"/>
    </row>
    <row r="1242" spans="1:8" ht="15">
      <c r="A1242" s="38"/>
      <c r="B1242" s="39"/>
      <c r="C1242" s="39"/>
      <c r="D1242" s="39"/>
      <c r="E1242" s="39"/>
      <c r="F1242" s="42"/>
      <c r="G1242" s="164"/>
      <c r="H1242" s="42"/>
    </row>
    <row r="1243" spans="1:8" ht="15">
      <c r="A1243" s="38"/>
      <c r="B1243" s="39"/>
      <c r="C1243" s="39"/>
      <c r="D1243" s="39"/>
      <c r="E1243" s="39"/>
      <c r="F1243" s="42"/>
      <c r="G1243" s="164"/>
      <c r="H1243" s="42"/>
    </row>
    <row r="1244" spans="1:8" ht="15">
      <c r="A1244" s="38"/>
      <c r="B1244" s="39"/>
      <c r="C1244" s="39"/>
      <c r="D1244" s="39"/>
      <c r="E1244" s="39"/>
      <c r="F1244" s="42"/>
      <c r="G1244" s="164"/>
      <c r="H1244" s="42"/>
    </row>
    <row r="1245" spans="1:8" ht="15">
      <c r="A1245" s="38"/>
      <c r="B1245" s="39"/>
      <c r="C1245" s="39"/>
      <c r="D1245" s="39"/>
      <c r="E1245" s="39"/>
      <c r="F1245" s="42"/>
      <c r="G1245" s="164"/>
      <c r="H1245" s="42"/>
    </row>
    <row r="1246" spans="1:8" ht="15">
      <c r="A1246" s="38"/>
      <c r="B1246" s="39"/>
      <c r="C1246" s="39"/>
      <c r="D1246" s="39"/>
      <c r="E1246" s="39"/>
      <c r="F1246" s="42"/>
      <c r="G1246" s="164"/>
      <c r="H1246" s="42"/>
    </row>
    <row r="1247" spans="1:8" ht="15">
      <c r="A1247" s="38"/>
      <c r="B1247" s="39"/>
      <c r="C1247" s="39"/>
      <c r="D1247" s="39"/>
      <c r="E1247" s="39"/>
      <c r="F1247" s="42"/>
      <c r="G1247" s="164"/>
      <c r="H1247" s="42"/>
    </row>
    <row r="1248" spans="1:8" ht="15">
      <c r="A1248" s="38"/>
      <c r="B1248" s="39"/>
      <c r="C1248" s="39"/>
      <c r="D1248" s="39"/>
      <c r="E1248" s="39"/>
      <c r="F1248" s="42"/>
      <c r="G1248" s="164"/>
      <c r="H1248" s="42"/>
    </row>
    <row r="1249" spans="1:8" ht="15">
      <c r="A1249" s="38"/>
      <c r="B1249" s="39"/>
      <c r="C1249" s="39"/>
      <c r="D1249" s="39"/>
      <c r="E1249" s="39"/>
      <c r="F1249" s="42"/>
      <c r="G1249" s="164"/>
      <c r="H1249" s="42"/>
    </row>
    <row r="1250" spans="1:8" ht="15">
      <c r="A1250" s="38"/>
      <c r="B1250" s="39"/>
      <c r="C1250" s="39"/>
      <c r="D1250" s="39"/>
      <c r="E1250" s="39"/>
      <c r="F1250" s="42"/>
      <c r="G1250" s="164"/>
      <c r="H1250" s="42"/>
    </row>
    <row r="1251" spans="1:8" ht="15">
      <c r="A1251" s="38"/>
      <c r="B1251" s="39"/>
      <c r="C1251" s="39"/>
      <c r="D1251" s="39"/>
      <c r="E1251" s="39"/>
      <c r="F1251" s="42"/>
      <c r="G1251" s="164"/>
      <c r="H1251" s="42"/>
    </row>
    <row r="1252" spans="1:8" ht="15">
      <c r="A1252" s="38"/>
      <c r="B1252" s="39"/>
      <c r="C1252" s="39"/>
      <c r="D1252" s="39"/>
      <c r="E1252" s="39"/>
      <c r="F1252" s="42"/>
      <c r="G1252" s="164"/>
      <c r="H1252" s="42"/>
    </row>
    <row r="1253" spans="1:8" ht="15">
      <c r="A1253" s="38"/>
      <c r="B1253" s="39"/>
      <c r="C1253" s="39"/>
      <c r="D1253" s="39"/>
      <c r="E1253" s="39"/>
      <c r="F1253" s="42"/>
      <c r="G1253" s="164"/>
      <c r="H1253" s="42"/>
    </row>
    <row r="1254" spans="1:8" ht="15">
      <c r="A1254" s="38"/>
      <c r="B1254" s="39"/>
      <c r="C1254" s="39"/>
      <c r="D1254" s="39"/>
      <c r="E1254" s="39"/>
      <c r="F1254" s="42"/>
      <c r="G1254" s="164"/>
      <c r="H1254" s="42"/>
    </row>
    <row r="1255" spans="1:8" ht="15">
      <c r="A1255" s="38"/>
      <c r="B1255" s="39"/>
      <c r="C1255" s="39"/>
      <c r="D1255" s="39"/>
      <c r="E1255" s="39"/>
      <c r="F1255" s="42"/>
      <c r="G1255" s="164"/>
      <c r="H1255" s="42"/>
    </row>
    <row r="1256" spans="1:8" ht="15">
      <c r="A1256" s="38"/>
      <c r="B1256" s="39"/>
      <c r="C1256" s="39"/>
      <c r="D1256" s="39"/>
      <c r="E1256" s="39"/>
      <c r="F1256" s="42"/>
      <c r="G1256" s="164"/>
      <c r="H1256" s="42"/>
    </row>
    <row r="1257" spans="1:8" ht="15">
      <c r="A1257" s="38"/>
      <c r="B1257" s="39"/>
      <c r="C1257" s="39"/>
      <c r="D1257" s="39"/>
      <c r="E1257" s="39"/>
      <c r="F1257" s="42"/>
      <c r="G1257" s="164"/>
      <c r="H1257" s="42"/>
    </row>
    <row r="1258" spans="1:8" ht="15">
      <c r="A1258" s="38"/>
      <c r="B1258" s="39"/>
      <c r="C1258" s="39"/>
      <c r="D1258" s="39"/>
      <c r="E1258" s="39"/>
      <c r="F1258" s="42"/>
      <c r="G1258" s="164"/>
      <c r="H1258" s="42"/>
    </row>
    <row r="1259" spans="1:8" ht="15">
      <c r="A1259" s="38"/>
      <c r="B1259" s="39"/>
      <c r="C1259" s="39"/>
      <c r="D1259" s="39"/>
      <c r="E1259" s="39"/>
      <c r="F1259" s="42"/>
      <c r="G1259" s="164"/>
      <c r="H1259" s="42"/>
    </row>
    <row r="1260" spans="1:8" ht="15">
      <c r="A1260" s="38"/>
      <c r="B1260" s="39"/>
      <c r="C1260" s="39"/>
      <c r="D1260" s="39"/>
      <c r="E1260" s="39"/>
      <c r="F1260" s="42"/>
      <c r="G1260" s="164"/>
      <c r="H1260" s="42"/>
    </row>
    <row r="1261" spans="1:8" ht="15">
      <c r="A1261" s="38"/>
      <c r="B1261" s="39"/>
      <c r="C1261" s="39"/>
      <c r="D1261" s="39"/>
      <c r="E1261" s="39"/>
      <c r="F1261" s="42"/>
      <c r="G1261" s="164"/>
      <c r="H1261" s="42"/>
    </row>
    <row r="1262" spans="1:8" ht="15">
      <c r="A1262" s="38"/>
      <c r="B1262" s="39"/>
      <c r="C1262" s="39"/>
      <c r="D1262" s="39"/>
      <c r="E1262" s="39"/>
      <c r="F1262" s="42"/>
      <c r="G1262" s="164"/>
      <c r="H1262" s="42"/>
    </row>
    <row r="1263" spans="1:8" ht="15">
      <c r="A1263" s="38"/>
      <c r="B1263" s="39"/>
      <c r="C1263" s="39"/>
      <c r="D1263" s="39"/>
      <c r="E1263" s="39"/>
      <c r="F1263" s="42"/>
      <c r="G1263" s="164"/>
      <c r="H1263" s="42"/>
    </row>
    <row r="1264" spans="1:8" ht="15">
      <c r="A1264" s="38"/>
      <c r="B1264" s="39"/>
      <c r="C1264" s="39"/>
      <c r="D1264" s="39"/>
      <c r="E1264" s="39"/>
      <c r="F1264" s="42"/>
      <c r="G1264" s="164"/>
      <c r="H1264" s="42"/>
    </row>
    <row r="1265" spans="1:8" ht="15">
      <c r="A1265" s="38"/>
      <c r="B1265" s="39"/>
      <c r="C1265" s="39"/>
      <c r="D1265" s="39"/>
      <c r="E1265" s="39"/>
      <c r="F1265" s="42"/>
      <c r="G1265" s="164"/>
      <c r="H1265" s="42"/>
    </row>
    <row r="1266" spans="1:8" ht="15">
      <c r="A1266" s="38"/>
      <c r="B1266" s="39"/>
      <c r="C1266" s="39"/>
      <c r="D1266" s="39"/>
      <c r="E1266" s="39"/>
      <c r="F1266" s="42"/>
      <c r="G1266" s="164"/>
      <c r="H1266" s="42"/>
    </row>
    <row r="1267" spans="1:8" ht="15">
      <c r="A1267" s="38"/>
      <c r="B1267" s="39"/>
      <c r="C1267" s="39"/>
      <c r="D1267" s="39"/>
      <c r="E1267" s="39"/>
      <c r="F1267" s="42"/>
      <c r="G1267" s="164"/>
      <c r="H1267" s="42"/>
    </row>
    <row r="1268" spans="1:8" ht="15">
      <c r="A1268" s="38"/>
      <c r="B1268" s="39"/>
      <c r="C1268" s="39"/>
      <c r="D1268" s="39"/>
      <c r="E1268" s="39"/>
      <c r="F1268" s="42"/>
      <c r="G1268" s="164"/>
      <c r="H1268" s="42"/>
    </row>
    <row r="1269" spans="1:8" ht="15">
      <c r="A1269" s="38"/>
      <c r="B1269" s="39"/>
      <c r="C1269" s="39"/>
      <c r="D1269" s="39"/>
      <c r="E1269" s="39"/>
      <c r="F1269" s="42"/>
      <c r="G1269" s="164"/>
      <c r="H1269" s="42"/>
    </row>
    <row r="1270" spans="1:8" ht="15">
      <c r="A1270" s="38"/>
      <c r="B1270" s="39"/>
      <c r="C1270" s="39"/>
      <c r="D1270" s="39"/>
      <c r="E1270" s="39"/>
      <c r="F1270" s="42"/>
      <c r="G1270" s="164"/>
      <c r="H1270" s="42"/>
    </row>
    <row r="1271" spans="1:8" ht="15">
      <c r="A1271" s="38"/>
      <c r="B1271" s="39"/>
      <c r="C1271" s="39"/>
      <c r="D1271" s="39"/>
      <c r="E1271" s="39"/>
      <c r="F1271" s="42"/>
      <c r="G1271" s="164"/>
      <c r="H1271" s="42"/>
    </row>
    <row r="1272" spans="1:8" ht="15">
      <c r="A1272" s="38"/>
      <c r="B1272" s="39"/>
      <c r="C1272" s="39"/>
      <c r="D1272" s="39"/>
      <c r="E1272" s="39"/>
      <c r="F1272" s="42"/>
      <c r="G1272" s="164"/>
      <c r="H1272" s="42"/>
    </row>
    <row r="1273" spans="1:8" ht="15">
      <c r="A1273" s="38"/>
      <c r="B1273" s="39"/>
      <c r="C1273" s="39"/>
      <c r="D1273" s="39"/>
      <c r="E1273" s="39"/>
      <c r="F1273" s="42"/>
      <c r="G1273" s="164"/>
      <c r="H1273" s="42"/>
    </row>
    <row r="1274" spans="1:8" ht="15">
      <c r="A1274" s="38"/>
      <c r="B1274" s="39"/>
      <c r="C1274" s="39"/>
      <c r="D1274" s="39"/>
      <c r="E1274" s="39"/>
      <c r="F1274" s="42"/>
      <c r="G1274" s="164"/>
      <c r="H1274" s="42"/>
    </row>
    <row r="1275" spans="1:8" ht="15">
      <c r="A1275" s="38"/>
      <c r="B1275" s="39"/>
      <c r="C1275" s="39"/>
      <c r="D1275" s="39"/>
      <c r="E1275" s="39"/>
      <c r="F1275" s="42"/>
      <c r="G1275" s="164"/>
      <c r="H1275" s="42"/>
    </row>
    <row r="1276" spans="1:8" ht="15">
      <c r="A1276" s="38"/>
      <c r="B1276" s="39"/>
      <c r="C1276" s="39"/>
      <c r="D1276" s="39"/>
      <c r="E1276" s="39"/>
      <c r="F1276" s="42"/>
      <c r="G1276" s="164"/>
      <c r="H1276" s="42"/>
    </row>
    <row r="1277" spans="1:8" ht="15">
      <c r="A1277" s="38"/>
      <c r="B1277" s="39"/>
      <c r="C1277" s="39"/>
      <c r="D1277" s="39"/>
      <c r="E1277" s="39"/>
      <c r="F1277" s="42"/>
      <c r="G1277" s="164"/>
      <c r="H1277" s="42"/>
    </row>
    <row r="1278" spans="1:8" ht="15">
      <c r="A1278" s="38"/>
      <c r="B1278" s="39"/>
      <c r="C1278" s="39"/>
      <c r="D1278" s="39"/>
      <c r="E1278" s="39"/>
      <c r="F1278" s="42"/>
      <c r="G1278" s="164"/>
      <c r="H1278" s="42"/>
    </row>
    <row r="1279" spans="1:8" ht="15">
      <c r="A1279" s="38"/>
      <c r="B1279" s="39"/>
      <c r="C1279" s="39"/>
      <c r="D1279" s="39"/>
      <c r="E1279" s="39"/>
      <c r="F1279" s="42"/>
      <c r="G1279" s="164"/>
      <c r="H1279" s="42"/>
    </row>
    <row r="1280" spans="1:8" ht="15">
      <c r="A1280" s="38"/>
      <c r="B1280" s="39"/>
      <c r="C1280" s="39"/>
      <c r="D1280" s="39"/>
      <c r="E1280" s="39"/>
      <c r="F1280" s="42"/>
      <c r="G1280" s="164"/>
      <c r="H1280" s="42"/>
    </row>
    <row r="1281" spans="1:8" ht="15">
      <c r="A1281" s="38"/>
      <c r="B1281" s="39"/>
      <c r="C1281" s="39"/>
      <c r="D1281" s="39"/>
      <c r="E1281" s="39"/>
      <c r="F1281" s="42"/>
      <c r="G1281" s="164"/>
      <c r="H1281" s="42"/>
    </row>
    <row r="1282" spans="1:8" ht="15">
      <c r="A1282" s="38"/>
      <c r="B1282" s="39"/>
      <c r="C1282" s="39"/>
      <c r="D1282" s="39"/>
      <c r="E1282" s="39"/>
      <c r="F1282" s="42"/>
      <c r="G1282" s="164"/>
      <c r="H1282" s="42"/>
    </row>
    <row r="1283" spans="1:8" ht="15">
      <c r="A1283" s="38"/>
      <c r="B1283" s="39"/>
      <c r="C1283" s="39"/>
      <c r="D1283" s="39"/>
      <c r="E1283" s="39"/>
      <c r="F1283" s="42"/>
      <c r="G1283" s="164"/>
      <c r="H1283" s="42"/>
    </row>
    <row r="1284" spans="1:8" ht="15">
      <c r="A1284" s="38"/>
      <c r="B1284" s="39"/>
      <c r="C1284" s="39"/>
      <c r="D1284" s="39"/>
      <c r="E1284" s="39"/>
      <c r="F1284" s="42"/>
      <c r="G1284" s="164"/>
      <c r="H1284" s="42"/>
    </row>
    <row r="1285" spans="1:8" ht="15">
      <c r="A1285" s="38"/>
      <c r="B1285" s="39"/>
      <c r="C1285" s="39"/>
      <c r="D1285" s="39"/>
      <c r="E1285" s="39"/>
      <c r="F1285" s="42"/>
      <c r="G1285" s="164"/>
      <c r="H1285" s="42"/>
    </row>
    <row r="1286" spans="1:8" ht="15">
      <c r="A1286" s="38"/>
      <c r="B1286" s="39"/>
      <c r="C1286" s="39"/>
      <c r="D1286" s="39"/>
      <c r="E1286" s="39"/>
      <c r="F1286" s="42"/>
      <c r="G1286" s="164"/>
      <c r="H1286" s="42"/>
    </row>
    <row r="1287" spans="1:8" ht="15">
      <c r="A1287" s="38"/>
      <c r="B1287" s="39"/>
      <c r="C1287" s="39"/>
      <c r="D1287" s="39"/>
      <c r="E1287" s="39"/>
      <c r="F1287" s="42"/>
      <c r="G1287" s="164"/>
      <c r="H1287" s="42"/>
    </row>
    <row r="1288" spans="1:8" ht="15">
      <c r="A1288" s="38"/>
      <c r="B1288" s="39"/>
      <c r="C1288" s="39"/>
      <c r="D1288" s="39"/>
      <c r="E1288" s="39"/>
      <c r="F1288" s="42"/>
      <c r="G1288" s="164"/>
      <c r="H1288" s="42"/>
    </row>
    <row r="1289" spans="1:8" ht="15">
      <c r="A1289" s="38"/>
      <c r="B1289" s="39"/>
      <c r="C1289" s="39"/>
      <c r="D1289" s="39"/>
      <c r="E1289" s="39"/>
      <c r="F1289" s="42"/>
      <c r="G1289" s="164"/>
      <c r="H1289" s="42"/>
    </row>
    <row r="1290" spans="1:8" ht="15">
      <c r="A1290" s="38"/>
      <c r="B1290" s="39"/>
      <c r="C1290" s="39"/>
      <c r="D1290" s="39"/>
      <c r="E1290" s="39"/>
      <c r="F1290" s="42"/>
      <c r="G1290" s="164"/>
      <c r="H1290" s="42"/>
    </row>
    <row r="1291" spans="1:8" ht="15">
      <c r="A1291" s="38"/>
      <c r="B1291" s="39"/>
      <c r="C1291" s="39"/>
      <c r="D1291" s="39"/>
      <c r="E1291" s="39"/>
      <c r="F1291" s="42"/>
      <c r="G1291" s="164"/>
      <c r="H1291" s="42"/>
    </row>
    <row r="1292" spans="1:8" ht="15">
      <c r="A1292" s="38"/>
      <c r="B1292" s="39"/>
      <c r="C1292" s="39"/>
      <c r="D1292" s="39"/>
      <c r="E1292" s="39"/>
      <c r="F1292" s="42"/>
      <c r="G1292" s="164"/>
      <c r="H1292" s="42"/>
    </row>
    <row r="1293" spans="1:8" ht="15">
      <c r="A1293" s="38"/>
      <c r="B1293" s="39"/>
      <c r="C1293" s="39"/>
      <c r="D1293" s="39"/>
      <c r="E1293" s="39"/>
      <c r="F1293" s="42"/>
      <c r="G1293" s="164"/>
      <c r="H1293" s="42"/>
    </row>
    <row r="1294" spans="1:8" ht="15">
      <c r="A1294" s="38"/>
      <c r="B1294" s="39"/>
      <c r="C1294" s="39"/>
      <c r="D1294" s="39"/>
      <c r="E1294" s="39"/>
      <c r="F1294" s="42"/>
      <c r="G1294" s="164"/>
      <c r="H1294" s="42"/>
    </row>
    <row r="1295" spans="1:8" ht="15">
      <c r="A1295" s="38"/>
      <c r="B1295" s="39"/>
      <c r="C1295" s="39"/>
      <c r="D1295" s="39"/>
      <c r="E1295" s="39"/>
      <c r="F1295" s="42"/>
      <c r="G1295" s="164"/>
      <c r="H1295" s="42"/>
    </row>
    <row r="1296" spans="1:8" ht="15">
      <c r="A1296" s="38"/>
      <c r="B1296" s="39"/>
      <c r="C1296" s="39"/>
      <c r="D1296" s="39"/>
      <c r="E1296" s="39"/>
      <c r="F1296" s="42"/>
      <c r="G1296" s="164"/>
      <c r="H1296" s="42"/>
    </row>
    <row r="1297" spans="1:8" ht="15">
      <c r="A1297" s="38"/>
      <c r="B1297" s="39"/>
      <c r="C1297" s="39"/>
      <c r="D1297" s="39"/>
      <c r="E1297" s="39"/>
      <c r="F1297" s="42"/>
      <c r="G1297" s="164"/>
      <c r="H1297" s="42"/>
    </row>
    <row r="1298" spans="1:8" ht="15">
      <c r="A1298" s="38"/>
      <c r="B1298" s="39"/>
      <c r="C1298" s="39"/>
      <c r="D1298" s="39"/>
      <c r="E1298" s="39"/>
      <c r="F1298" s="42"/>
      <c r="G1298" s="164"/>
      <c r="H1298" s="42"/>
    </row>
    <row r="1299" spans="1:8" ht="15">
      <c r="A1299" s="38"/>
      <c r="B1299" s="39"/>
      <c r="C1299" s="39"/>
      <c r="D1299" s="39"/>
      <c r="E1299" s="39"/>
      <c r="F1299" s="42"/>
      <c r="G1299" s="164"/>
      <c r="H1299" s="42"/>
    </row>
    <row r="1300" spans="1:8" ht="15">
      <c r="A1300" s="38"/>
      <c r="B1300" s="39"/>
      <c r="C1300" s="39"/>
      <c r="D1300" s="39"/>
      <c r="E1300" s="39"/>
      <c r="F1300" s="42"/>
      <c r="G1300" s="164"/>
      <c r="H1300" s="42"/>
    </row>
    <row r="1301" spans="1:8" ht="15">
      <c r="A1301" s="38"/>
      <c r="B1301" s="39"/>
      <c r="C1301" s="39"/>
      <c r="D1301" s="39"/>
      <c r="E1301" s="39"/>
      <c r="F1301" s="42"/>
      <c r="G1301" s="164"/>
      <c r="H1301" s="42"/>
    </row>
    <row r="1302" spans="1:8" ht="15">
      <c r="A1302" s="38"/>
      <c r="B1302" s="39"/>
      <c r="C1302" s="39"/>
      <c r="D1302" s="39"/>
      <c r="E1302" s="39"/>
      <c r="F1302" s="42"/>
      <c r="G1302" s="164"/>
      <c r="H1302" s="42"/>
    </row>
    <row r="1303" spans="1:8" ht="15">
      <c r="A1303" s="38"/>
      <c r="B1303" s="39"/>
      <c r="C1303" s="39"/>
      <c r="D1303" s="39"/>
      <c r="E1303" s="39"/>
      <c r="F1303" s="42"/>
      <c r="G1303" s="164"/>
      <c r="H1303" s="42"/>
    </row>
    <row r="1304" spans="1:8" ht="15">
      <c r="A1304" s="38"/>
      <c r="B1304" s="39"/>
      <c r="C1304" s="39"/>
      <c r="D1304" s="39"/>
      <c r="E1304" s="39"/>
      <c r="F1304" s="42"/>
      <c r="G1304" s="164"/>
      <c r="H1304" s="42"/>
    </row>
    <row r="1305" spans="1:8" ht="15">
      <c r="A1305" s="38"/>
      <c r="B1305" s="39"/>
      <c r="C1305" s="39"/>
      <c r="D1305" s="39"/>
      <c r="E1305" s="39"/>
      <c r="F1305" s="42"/>
      <c r="G1305" s="164"/>
      <c r="H1305" s="42"/>
    </row>
    <row r="1306" spans="1:8" ht="15">
      <c r="A1306" s="38"/>
      <c r="B1306" s="39"/>
      <c r="C1306" s="39"/>
      <c r="D1306" s="39"/>
      <c r="E1306" s="39"/>
      <c r="F1306" s="42"/>
      <c r="G1306" s="164"/>
      <c r="H1306" s="42"/>
    </row>
    <row r="1307" spans="1:8" ht="15">
      <c r="A1307" s="38"/>
      <c r="B1307" s="39"/>
      <c r="C1307" s="39"/>
      <c r="D1307" s="39"/>
      <c r="E1307" s="39"/>
      <c r="F1307" s="42"/>
      <c r="G1307" s="164"/>
      <c r="H1307" s="42"/>
    </row>
    <row r="1308" spans="1:8" ht="15">
      <c r="A1308" s="38"/>
      <c r="B1308" s="39"/>
      <c r="C1308" s="39"/>
      <c r="D1308" s="39"/>
      <c r="E1308" s="39"/>
      <c r="F1308" s="42"/>
      <c r="G1308" s="164"/>
      <c r="H1308" s="42"/>
    </row>
    <row r="1309" spans="1:8" ht="15">
      <c r="A1309" s="38"/>
      <c r="B1309" s="39"/>
      <c r="C1309" s="39"/>
      <c r="D1309" s="39"/>
      <c r="E1309" s="39"/>
      <c r="F1309" s="42"/>
      <c r="G1309" s="164"/>
      <c r="H1309" s="42"/>
    </row>
    <row r="1310" spans="1:8" ht="15">
      <c r="A1310" s="38"/>
      <c r="B1310" s="39"/>
      <c r="C1310" s="39"/>
      <c r="D1310" s="39"/>
      <c r="E1310" s="39"/>
      <c r="F1310" s="42"/>
      <c r="G1310" s="164"/>
      <c r="H1310" s="42"/>
    </row>
    <row r="1311" spans="1:8" ht="15">
      <c r="A1311" s="38"/>
      <c r="B1311" s="39"/>
      <c r="C1311" s="39"/>
      <c r="D1311" s="39"/>
      <c r="E1311" s="39"/>
      <c r="F1311" s="42"/>
      <c r="G1311" s="164"/>
      <c r="H1311" s="42"/>
    </row>
    <row r="1312" spans="1:8" ht="15">
      <c r="A1312" s="38"/>
      <c r="B1312" s="39"/>
      <c r="C1312" s="39"/>
      <c r="D1312" s="39"/>
      <c r="E1312" s="39"/>
      <c r="F1312" s="42"/>
      <c r="G1312" s="164"/>
      <c r="H1312" s="42"/>
    </row>
    <row r="1313" spans="1:8" ht="15">
      <c r="A1313" s="38"/>
      <c r="B1313" s="39"/>
      <c r="C1313" s="39"/>
      <c r="D1313" s="39"/>
      <c r="E1313" s="39"/>
      <c r="F1313" s="42"/>
      <c r="G1313" s="164"/>
      <c r="H1313" s="42"/>
    </row>
    <row r="1314" spans="1:8" ht="15">
      <c r="A1314" s="38"/>
      <c r="B1314" s="39"/>
      <c r="C1314" s="39"/>
      <c r="D1314" s="39"/>
      <c r="E1314" s="39"/>
      <c r="F1314" s="42"/>
      <c r="G1314" s="164"/>
      <c r="H1314" s="42"/>
    </row>
    <row r="1315" spans="1:8" ht="15">
      <c r="A1315" s="38"/>
      <c r="B1315" s="39"/>
      <c r="C1315" s="39"/>
      <c r="D1315" s="39"/>
      <c r="E1315" s="39"/>
      <c r="F1315" s="42"/>
      <c r="G1315" s="164"/>
      <c r="H1315" s="42"/>
    </row>
    <row r="1316" spans="1:8" ht="15">
      <c r="A1316" s="38"/>
      <c r="B1316" s="39"/>
      <c r="C1316" s="39"/>
      <c r="D1316" s="39"/>
      <c r="E1316" s="39"/>
      <c r="F1316" s="42"/>
      <c r="G1316" s="164"/>
      <c r="H1316" s="42"/>
    </row>
    <row r="1317" spans="1:8" ht="15">
      <c r="A1317" s="38"/>
      <c r="B1317" s="39"/>
      <c r="C1317" s="39"/>
      <c r="D1317" s="39"/>
      <c r="E1317" s="39"/>
      <c r="F1317" s="42"/>
      <c r="G1317" s="164"/>
      <c r="H1317" s="42"/>
    </row>
    <row r="1318" spans="1:8" ht="15">
      <c r="A1318" s="38"/>
      <c r="B1318" s="39"/>
      <c r="C1318" s="39"/>
      <c r="D1318" s="39"/>
      <c r="E1318" s="39"/>
      <c r="F1318" s="42"/>
      <c r="G1318" s="164"/>
      <c r="H1318" s="42"/>
    </row>
    <row r="1319" spans="1:8" ht="15">
      <c r="A1319" s="38"/>
      <c r="B1319" s="39"/>
      <c r="C1319" s="39"/>
      <c r="D1319" s="39"/>
      <c r="E1319" s="39"/>
      <c r="F1319" s="42"/>
      <c r="G1319" s="164"/>
      <c r="H1319" s="42"/>
    </row>
    <row r="1320" spans="1:8" ht="15">
      <c r="A1320" s="38"/>
      <c r="B1320" s="39"/>
      <c r="C1320" s="39"/>
      <c r="D1320" s="39"/>
      <c r="E1320" s="39"/>
      <c r="F1320" s="42"/>
      <c r="G1320" s="164"/>
      <c r="H1320" s="42"/>
    </row>
    <row r="1321" spans="1:8" ht="15">
      <c r="A1321" s="38"/>
      <c r="B1321" s="39"/>
      <c r="C1321" s="39"/>
      <c r="D1321" s="39"/>
      <c r="E1321" s="39"/>
      <c r="F1321" s="42"/>
      <c r="G1321" s="164"/>
      <c r="H1321" s="42"/>
    </row>
    <row r="1322" spans="1:8" ht="15">
      <c r="A1322" s="38"/>
      <c r="B1322" s="39"/>
      <c r="C1322" s="39"/>
      <c r="D1322" s="39"/>
      <c r="E1322" s="39"/>
      <c r="F1322" s="42"/>
      <c r="G1322" s="164"/>
      <c r="H1322" s="42"/>
    </row>
    <row r="1323" spans="1:8" ht="15">
      <c r="A1323" s="38"/>
      <c r="B1323" s="39"/>
      <c r="C1323" s="39"/>
      <c r="D1323" s="39"/>
      <c r="E1323" s="39"/>
      <c r="F1323" s="42"/>
      <c r="G1323" s="164"/>
      <c r="H1323" s="42"/>
    </row>
    <row r="1324" spans="1:8" ht="15">
      <c r="A1324" s="38"/>
      <c r="B1324" s="39"/>
      <c r="C1324" s="39"/>
      <c r="D1324" s="39"/>
      <c r="E1324" s="39"/>
      <c r="F1324" s="42"/>
      <c r="G1324" s="164"/>
      <c r="H1324" s="42"/>
    </row>
    <row r="1325" spans="1:8" ht="15">
      <c r="A1325" s="38"/>
      <c r="B1325" s="39"/>
      <c r="C1325" s="39"/>
      <c r="D1325" s="39"/>
      <c r="E1325" s="39"/>
      <c r="F1325" s="42"/>
      <c r="G1325" s="164"/>
      <c r="H1325" s="42"/>
    </row>
    <row r="1326" spans="1:8" ht="15">
      <c r="A1326" s="38"/>
      <c r="B1326" s="39"/>
      <c r="C1326" s="39"/>
      <c r="D1326" s="39"/>
      <c r="E1326" s="39"/>
      <c r="F1326" s="42"/>
      <c r="G1326" s="164"/>
      <c r="H1326" s="42"/>
    </row>
    <row r="1327" spans="1:8" ht="15">
      <c r="A1327" s="38"/>
      <c r="B1327" s="39"/>
      <c r="C1327" s="39"/>
      <c r="D1327" s="39"/>
      <c r="E1327" s="39"/>
      <c r="F1327" s="42"/>
      <c r="G1327" s="164"/>
      <c r="H1327" s="42"/>
    </row>
    <row r="1328" spans="1:8" ht="15">
      <c r="A1328" s="38"/>
      <c r="B1328" s="39"/>
      <c r="C1328" s="39"/>
      <c r="D1328" s="39"/>
      <c r="E1328" s="39"/>
      <c r="F1328" s="42"/>
      <c r="G1328" s="164"/>
      <c r="H1328" s="42"/>
    </row>
    <row r="1329" spans="1:8" ht="15">
      <c r="A1329" s="38"/>
      <c r="B1329" s="39"/>
      <c r="C1329" s="39"/>
      <c r="D1329" s="39"/>
      <c r="E1329" s="39"/>
      <c r="F1329" s="42"/>
      <c r="G1329" s="164"/>
      <c r="H1329" s="42"/>
    </row>
    <row r="1330" spans="1:8" ht="15">
      <c r="A1330" s="38"/>
      <c r="B1330" s="39"/>
      <c r="C1330" s="39"/>
      <c r="D1330" s="39"/>
      <c r="E1330" s="39"/>
      <c r="F1330" s="42"/>
      <c r="G1330" s="164"/>
      <c r="H1330" s="42"/>
    </row>
    <row r="1331" spans="1:8" ht="15">
      <c r="A1331" s="38"/>
      <c r="B1331" s="39"/>
      <c r="C1331" s="39"/>
      <c r="D1331" s="39"/>
      <c r="E1331" s="39"/>
      <c r="F1331" s="42"/>
      <c r="G1331" s="164"/>
      <c r="H1331" s="42"/>
    </row>
    <row r="1332" spans="1:8" ht="15">
      <c r="A1332" s="38"/>
      <c r="B1332" s="39"/>
      <c r="C1332" s="39"/>
      <c r="D1332" s="39"/>
      <c r="E1332" s="39"/>
      <c r="F1332" s="42"/>
      <c r="G1332" s="164"/>
      <c r="H1332" s="42"/>
    </row>
    <row r="1333" spans="1:8" ht="15">
      <c r="A1333" s="38"/>
      <c r="B1333" s="39"/>
      <c r="C1333" s="39"/>
      <c r="D1333" s="39"/>
      <c r="E1333" s="39"/>
      <c r="F1333" s="42"/>
      <c r="G1333" s="164"/>
      <c r="H1333" s="42"/>
    </row>
    <row r="1334" spans="1:8" ht="15">
      <c r="A1334" s="38"/>
      <c r="B1334" s="39"/>
      <c r="C1334" s="39"/>
      <c r="D1334" s="39"/>
      <c r="E1334" s="39"/>
      <c r="F1334" s="42"/>
      <c r="G1334" s="164"/>
      <c r="H1334" s="42"/>
    </row>
    <row r="1335" spans="1:8" ht="15">
      <c r="A1335" s="38"/>
      <c r="B1335" s="39"/>
      <c r="C1335" s="39"/>
      <c r="D1335" s="39"/>
      <c r="E1335" s="39"/>
      <c r="F1335" s="42"/>
      <c r="G1335" s="164"/>
      <c r="H1335" s="42"/>
    </row>
    <row r="1336" spans="1:8" ht="15">
      <c r="A1336" s="38"/>
      <c r="B1336" s="39"/>
      <c r="C1336" s="39"/>
      <c r="D1336" s="39"/>
      <c r="E1336" s="39"/>
      <c r="F1336" s="42"/>
      <c r="G1336" s="164"/>
      <c r="H1336" s="42"/>
    </row>
    <row r="1337" spans="1:8" ht="15">
      <c r="A1337" s="38"/>
      <c r="B1337" s="39"/>
      <c r="C1337" s="39"/>
      <c r="D1337" s="39"/>
      <c r="E1337" s="39"/>
      <c r="F1337" s="42"/>
      <c r="G1337" s="164"/>
      <c r="H1337" s="42"/>
    </row>
    <row r="1338" spans="1:8" ht="15">
      <c r="A1338" s="38"/>
      <c r="B1338" s="39"/>
      <c r="C1338" s="39"/>
      <c r="D1338" s="39"/>
      <c r="E1338" s="39"/>
      <c r="F1338" s="42"/>
      <c r="G1338" s="164"/>
      <c r="H1338" s="42"/>
    </row>
    <row r="1339" spans="1:8" ht="15">
      <c r="A1339" s="38"/>
      <c r="B1339" s="39"/>
      <c r="C1339" s="39"/>
      <c r="D1339" s="39"/>
      <c r="E1339" s="39"/>
      <c r="F1339" s="42"/>
      <c r="G1339" s="164"/>
      <c r="H1339" s="42"/>
    </row>
    <row r="1340" spans="1:8" ht="15">
      <c r="A1340" s="38"/>
      <c r="B1340" s="39"/>
      <c r="C1340" s="39"/>
      <c r="D1340" s="39"/>
      <c r="E1340" s="39"/>
      <c r="F1340" s="42"/>
      <c r="G1340" s="164"/>
      <c r="H1340" s="42"/>
    </row>
    <row r="1341" spans="1:8" ht="15">
      <c r="A1341" s="38"/>
      <c r="B1341" s="39"/>
      <c r="C1341" s="39"/>
      <c r="D1341" s="39"/>
      <c r="E1341" s="39"/>
      <c r="F1341" s="42"/>
      <c r="G1341" s="164"/>
      <c r="H1341" s="42"/>
    </row>
    <row r="1342" spans="1:8" ht="15">
      <c r="A1342" s="38"/>
      <c r="B1342" s="39"/>
      <c r="C1342" s="39"/>
      <c r="D1342" s="39"/>
      <c r="E1342" s="39"/>
      <c r="F1342" s="42"/>
      <c r="G1342" s="164"/>
      <c r="H1342" s="42"/>
    </row>
    <row r="1343" spans="1:8" ht="15">
      <c r="A1343" s="38"/>
      <c r="B1343" s="39"/>
      <c r="C1343" s="39"/>
      <c r="D1343" s="39"/>
      <c r="E1343" s="39"/>
      <c r="F1343" s="42"/>
      <c r="G1343" s="164"/>
      <c r="H1343" s="42"/>
    </row>
    <row r="1344" spans="1:8" ht="15">
      <c r="A1344" s="38"/>
      <c r="B1344" s="39"/>
      <c r="C1344" s="39"/>
      <c r="D1344" s="39"/>
      <c r="E1344" s="39"/>
      <c r="F1344" s="42"/>
      <c r="G1344" s="164"/>
      <c r="H1344" s="42"/>
    </row>
    <row r="1345" spans="1:8" ht="15">
      <c r="A1345" s="38"/>
      <c r="B1345" s="39"/>
      <c r="C1345" s="39"/>
      <c r="D1345" s="39"/>
      <c r="E1345" s="39"/>
      <c r="F1345" s="42"/>
      <c r="G1345" s="164"/>
      <c r="H1345" s="42"/>
    </row>
    <row r="1346" spans="1:8" ht="15">
      <c r="A1346" s="38"/>
      <c r="B1346" s="39"/>
      <c r="C1346" s="39"/>
      <c r="D1346" s="39"/>
      <c r="E1346" s="39"/>
      <c r="F1346" s="42"/>
      <c r="G1346" s="164"/>
      <c r="H1346" s="42"/>
    </row>
    <row r="1347" spans="1:8" ht="15">
      <c r="A1347" s="38"/>
      <c r="B1347" s="39"/>
      <c r="C1347" s="39"/>
      <c r="D1347" s="39"/>
      <c r="E1347" s="39"/>
      <c r="F1347" s="42"/>
      <c r="G1347" s="164"/>
      <c r="H1347" s="42"/>
    </row>
    <row r="1348" spans="1:8" ht="15">
      <c r="A1348" s="38"/>
      <c r="B1348" s="39"/>
      <c r="C1348" s="39"/>
      <c r="D1348" s="39"/>
      <c r="E1348" s="39"/>
      <c r="F1348" s="42"/>
      <c r="G1348" s="164"/>
      <c r="H1348" s="42"/>
    </row>
    <row r="1349" spans="1:8" ht="15">
      <c r="A1349" s="38"/>
      <c r="B1349" s="39"/>
      <c r="C1349" s="39"/>
      <c r="D1349" s="39"/>
      <c r="E1349" s="39"/>
      <c r="F1349" s="42"/>
      <c r="G1349" s="164"/>
      <c r="H1349" s="42"/>
    </row>
    <row r="1350" spans="1:8" ht="15">
      <c r="A1350" s="38"/>
      <c r="B1350" s="39"/>
      <c r="C1350" s="39"/>
      <c r="D1350" s="39"/>
      <c r="E1350" s="39"/>
      <c r="F1350" s="42"/>
      <c r="G1350" s="164"/>
      <c r="H1350" s="42"/>
    </row>
    <row r="1351" spans="1:8" ht="15">
      <c r="A1351" s="38"/>
      <c r="B1351" s="39"/>
      <c r="C1351" s="39"/>
      <c r="D1351" s="39"/>
      <c r="E1351" s="39"/>
      <c r="F1351" s="42"/>
      <c r="G1351" s="164"/>
      <c r="H1351" s="42"/>
    </row>
    <row r="1352" spans="1:8" ht="15">
      <c r="A1352" s="38"/>
      <c r="B1352" s="39"/>
      <c r="C1352" s="39"/>
      <c r="D1352" s="39"/>
      <c r="E1352" s="39"/>
      <c r="F1352" s="42"/>
      <c r="G1352" s="164"/>
      <c r="H1352" s="42"/>
    </row>
    <row r="1353" spans="1:8" ht="15">
      <c r="A1353" s="38"/>
      <c r="B1353" s="39"/>
      <c r="C1353" s="39"/>
      <c r="D1353" s="42"/>
      <c r="E1353" s="39"/>
      <c r="F1353" s="42"/>
      <c r="G1353" s="164"/>
      <c r="H1353" s="42"/>
    </row>
    <row r="1354" spans="1:8" ht="15">
      <c r="A1354" s="38"/>
      <c r="B1354" s="39"/>
      <c r="C1354" s="39"/>
      <c r="D1354" s="42"/>
      <c r="E1354" s="39"/>
      <c r="F1354" s="42"/>
      <c r="G1354" s="164"/>
      <c r="H1354" s="42"/>
    </row>
    <row r="1355" spans="1:8" ht="15">
      <c r="A1355" s="38"/>
      <c r="B1355" s="39"/>
      <c r="C1355" s="39"/>
      <c r="D1355" s="42"/>
      <c r="E1355" s="39"/>
      <c r="F1355" s="42"/>
      <c r="G1355" s="164"/>
      <c r="H1355" s="42"/>
    </row>
    <row r="1356" spans="1:8" ht="15">
      <c r="A1356" s="38"/>
      <c r="B1356" s="39"/>
      <c r="C1356" s="39"/>
      <c r="D1356" s="42"/>
      <c r="E1356" s="39"/>
      <c r="F1356" s="42"/>
      <c r="G1356" s="164"/>
      <c r="H1356" s="42"/>
    </row>
    <row r="1357" spans="1:8" ht="15">
      <c r="A1357" s="38"/>
      <c r="B1357" s="39"/>
      <c r="C1357" s="39"/>
      <c r="D1357" s="42"/>
      <c r="E1357" s="39"/>
      <c r="F1357" s="42"/>
      <c r="G1357" s="164"/>
      <c r="H1357" s="42"/>
    </row>
    <row r="1358" spans="1:8" ht="15">
      <c r="A1358" s="38"/>
      <c r="B1358" s="39"/>
      <c r="C1358" s="39"/>
      <c r="D1358" s="42"/>
      <c r="E1358" s="39"/>
      <c r="F1358" s="42"/>
      <c r="G1358" s="164"/>
      <c r="H1358" s="42"/>
    </row>
    <row r="1359" spans="1:8" ht="15">
      <c r="A1359" s="38"/>
      <c r="B1359" s="39"/>
      <c r="C1359" s="39"/>
      <c r="D1359" s="42"/>
      <c r="E1359" s="39"/>
      <c r="F1359" s="42"/>
      <c r="G1359" s="164"/>
      <c r="H1359" s="42"/>
    </row>
    <row r="1360" spans="1:8" ht="15">
      <c r="A1360" s="38"/>
      <c r="B1360" s="39"/>
      <c r="C1360" s="39"/>
      <c r="D1360" s="42"/>
      <c r="E1360" s="39"/>
      <c r="F1360" s="42"/>
      <c r="G1360" s="164"/>
      <c r="H1360" s="42"/>
    </row>
    <row r="1361" spans="1:8" ht="15">
      <c r="A1361" s="38"/>
      <c r="B1361" s="39"/>
      <c r="C1361" s="39"/>
      <c r="D1361" s="42"/>
      <c r="E1361" s="39"/>
      <c r="F1361" s="42"/>
      <c r="G1361" s="164"/>
      <c r="H1361" s="42"/>
    </row>
    <row r="1362" spans="1:8" ht="15">
      <c r="A1362" s="38"/>
      <c r="B1362" s="39"/>
      <c r="C1362" s="39"/>
      <c r="D1362" s="42"/>
      <c r="E1362" s="39"/>
      <c r="F1362" s="42"/>
      <c r="G1362" s="164"/>
      <c r="H1362" s="42"/>
    </row>
    <row r="1363" spans="1:8" ht="15">
      <c r="A1363" s="38"/>
      <c r="B1363" s="39"/>
      <c r="C1363" s="39"/>
      <c r="D1363" s="42"/>
      <c r="E1363" s="39"/>
      <c r="F1363" s="42"/>
      <c r="G1363" s="164"/>
      <c r="H1363" s="42"/>
    </row>
    <row r="1364" spans="1:8" ht="15">
      <c r="A1364" s="38"/>
      <c r="B1364" s="39"/>
      <c r="C1364" s="39"/>
      <c r="D1364" s="42"/>
      <c r="E1364" s="39"/>
      <c r="F1364" s="42"/>
      <c r="G1364" s="164"/>
      <c r="H1364" s="42"/>
    </row>
    <row r="1365" spans="1:8" ht="15">
      <c r="A1365" s="38"/>
      <c r="B1365" s="39"/>
      <c r="C1365" s="42"/>
      <c r="D1365" s="42"/>
      <c r="E1365" s="39"/>
      <c r="F1365" s="42"/>
      <c r="G1365" s="164"/>
      <c r="H1365" s="42"/>
    </row>
    <row r="1366" spans="1:8" ht="15">
      <c r="A1366" s="38"/>
      <c r="B1366" s="39"/>
      <c r="C1366" s="42"/>
      <c r="D1366" s="42"/>
      <c r="E1366" s="39"/>
      <c r="F1366" s="42"/>
      <c r="G1366" s="164"/>
      <c r="H1366" s="42"/>
    </row>
    <row r="1367" spans="1:8" ht="15">
      <c r="A1367" s="38"/>
      <c r="B1367" s="39"/>
      <c r="C1367" s="42"/>
      <c r="D1367" s="42"/>
      <c r="E1367" s="39"/>
      <c r="F1367" s="42"/>
      <c r="G1367" s="164"/>
      <c r="H1367" s="42"/>
    </row>
    <row r="1368" spans="1:8" ht="15">
      <c r="A1368" s="38"/>
      <c r="B1368" s="39"/>
      <c r="C1368" s="42"/>
      <c r="D1368" s="42"/>
      <c r="E1368" s="39"/>
      <c r="F1368" s="42"/>
      <c r="G1368" s="164"/>
      <c r="H1368" s="42"/>
    </row>
    <row r="1369" spans="1:8" ht="15">
      <c r="A1369" s="38"/>
      <c r="B1369" s="39"/>
      <c r="C1369" s="42"/>
      <c r="D1369" s="42"/>
      <c r="E1369" s="39"/>
      <c r="F1369" s="42"/>
      <c r="G1369" s="164"/>
      <c r="H1369" s="42"/>
    </row>
    <row r="1370" spans="1:8" ht="15">
      <c r="A1370" s="38"/>
      <c r="B1370" s="39"/>
      <c r="C1370" s="42"/>
      <c r="D1370" s="42"/>
      <c r="E1370" s="39"/>
      <c r="F1370" s="42"/>
      <c r="G1370" s="164"/>
      <c r="H1370" s="42"/>
    </row>
    <row r="1371" spans="1:8" ht="15">
      <c r="A1371" s="38"/>
      <c r="B1371" s="39"/>
      <c r="C1371" s="42"/>
      <c r="D1371" s="42"/>
      <c r="E1371" s="39"/>
      <c r="F1371" s="42"/>
      <c r="G1371" s="164"/>
      <c r="H1371" s="42"/>
    </row>
    <row r="1372" spans="1:8" ht="15">
      <c r="A1372" s="38"/>
      <c r="B1372" s="39"/>
      <c r="C1372" s="42"/>
      <c r="D1372" s="42"/>
      <c r="E1372" s="39"/>
      <c r="F1372" s="42"/>
      <c r="G1372" s="164"/>
      <c r="H1372" s="42"/>
    </row>
    <row r="1373" spans="1:8" ht="15">
      <c r="A1373" s="38"/>
      <c r="B1373" s="39"/>
      <c r="C1373" s="42"/>
      <c r="D1373" s="42"/>
      <c r="E1373" s="39"/>
      <c r="F1373" s="42"/>
      <c r="G1373" s="164"/>
      <c r="H1373" s="42"/>
    </row>
    <row r="1374" spans="1:8" ht="15">
      <c r="A1374" s="38"/>
      <c r="B1374" s="39"/>
      <c r="C1374" s="42"/>
      <c r="D1374" s="42"/>
      <c r="E1374" s="39"/>
      <c r="F1374" s="42"/>
      <c r="G1374" s="164"/>
      <c r="H1374" s="42"/>
    </row>
    <row r="1375" spans="1:8" ht="15">
      <c r="A1375" s="38"/>
      <c r="B1375" s="39"/>
      <c r="C1375" s="42"/>
      <c r="D1375" s="42"/>
      <c r="E1375" s="39"/>
      <c r="F1375" s="42"/>
      <c r="G1375" s="164"/>
      <c r="H1375" s="42"/>
    </row>
    <row r="1376" spans="1:8" ht="15">
      <c r="A1376" s="38"/>
      <c r="B1376" s="39"/>
      <c r="C1376" s="42"/>
      <c r="D1376" s="42"/>
      <c r="E1376" s="39"/>
      <c r="F1376" s="42"/>
      <c r="G1376" s="164"/>
      <c r="H1376" s="42"/>
    </row>
    <row r="1377" spans="1:8" ht="15">
      <c r="A1377" s="38"/>
      <c r="B1377" s="39"/>
      <c r="C1377" s="42"/>
      <c r="D1377" s="42"/>
      <c r="E1377" s="39"/>
      <c r="F1377" s="42"/>
      <c r="G1377" s="164"/>
      <c r="H1377" s="42"/>
    </row>
    <row r="1378" spans="1:8" ht="15">
      <c r="A1378" s="38"/>
      <c r="B1378" s="39"/>
      <c r="C1378" s="42"/>
      <c r="D1378" s="42"/>
      <c r="E1378" s="39"/>
      <c r="F1378" s="42"/>
      <c r="G1378" s="164"/>
      <c r="H1378" s="42"/>
    </row>
    <row r="1379" spans="1:8" ht="15">
      <c r="A1379" s="38"/>
      <c r="B1379" s="39"/>
      <c r="C1379" s="42"/>
      <c r="D1379" s="42"/>
      <c r="E1379" s="39"/>
      <c r="F1379" s="42"/>
      <c r="G1379" s="164"/>
      <c r="H1379" s="42"/>
    </row>
    <row r="1380" spans="1:8" ht="15">
      <c r="A1380" s="38"/>
      <c r="B1380" s="39"/>
      <c r="C1380" s="42"/>
      <c r="D1380" s="42"/>
      <c r="E1380" s="39"/>
      <c r="F1380" s="42"/>
      <c r="G1380" s="164"/>
      <c r="H1380" s="42"/>
    </row>
    <row r="1381" spans="1:8" ht="15">
      <c r="A1381" s="38"/>
      <c r="B1381" s="39"/>
      <c r="C1381" s="42"/>
      <c r="D1381" s="42"/>
      <c r="E1381" s="39"/>
      <c r="F1381" s="42"/>
      <c r="G1381" s="164"/>
      <c r="H1381" s="42"/>
    </row>
    <row r="1382" spans="1:8" ht="15">
      <c r="A1382" s="38"/>
      <c r="B1382" s="39"/>
      <c r="C1382" s="42"/>
      <c r="D1382" s="42"/>
      <c r="E1382" s="39"/>
      <c r="F1382" s="42"/>
      <c r="G1382" s="164"/>
      <c r="H1382" s="42"/>
    </row>
    <row r="1383" spans="1:8" ht="15">
      <c r="A1383" s="38"/>
      <c r="B1383" s="39"/>
      <c r="C1383" s="42"/>
      <c r="D1383" s="42"/>
      <c r="E1383" s="39"/>
      <c r="F1383" s="42"/>
      <c r="G1383" s="164"/>
      <c r="H1383" s="42"/>
    </row>
    <row r="1384" spans="1:8" ht="15">
      <c r="A1384" s="38"/>
      <c r="B1384" s="39"/>
      <c r="C1384" s="42"/>
      <c r="D1384" s="42"/>
      <c r="E1384" s="39"/>
      <c r="F1384" s="42"/>
      <c r="G1384" s="164"/>
      <c r="H1384" s="42"/>
    </row>
    <row r="1385" spans="1:8" ht="15">
      <c r="A1385" s="38"/>
      <c r="B1385" s="39"/>
      <c r="C1385" s="42"/>
      <c r="D1385" s="42"/>
      <c r="E1385" s="39"/>
      <c r="F1385" s="42"/>
      <c r="G1385" s="164"/>
      <c r="H1385" s="42"/>
    </row>
    <row r="1386" spans="1:8" ht="15">
      <c r="A1386" s="38"/>
      <c r="B1386" s="39"/>
      <c r="C1386" s="42"/>
      <c r="D1386" s="42"/>
      <c r="E1386" s="39"/>
      <c r="F1386" s="42"/>
      <c r="G1386" s="164"/>
      <c r="H1386" s="42"/>
    </row>
    <row r="1387" spans="1:8" ht="15">
      <c r="A1387" s="38"/>
      <c r="B1387" s="39"/>
      <c r="C1387" s="42"/>
      <c r="D1387" s="42"/>
      <c r="E1387" s="39"/>
      <c r="F1387" s="42"/>
      <c r="G1387" s="164"/>
      <c r="H1387" s="42"/>
    </row>
    <row r="1388" spans="1:8" ht="15">
      <c r="A1388" s="38"/>
      <c r="B1388" s="39"/>
      <c r="C1388" s="42"/>
      <c r="D1388" s="42"/>
      <c r="E1388" s="39"/>
      <c r="F1388" s="42"/>
      <c r="G1388" s="164"/>
      <c r="H1388" s="42"/>
    </row>
    <row r="1389" spans="1:8" ht="15">
      <c r="A1389" s="38"/>
      <c r="B1389" s="39"/>
      <c r="C1389" s="42"/>
      <c r="D1389" s="42"/>
      <c r="E1389" s="39"/>
      <c r="F1389" s="42"/>
      <c r="G1389" s="164"/>
      <c r="H1389" s="42"/>
    </row>
    <row r="1390" spans="1:8" ht="15">
      <c r="A1390" s="38"/>
      <c r="B1390" s="39"/>
      <c r="C1390" s="42"/>
      <c r="D1390" s="42"/>
      <c r="E1390" s="39"/>
      <c r="F1390" s="42"/>
      <c r="G1390" s="164"/>
      <c r="H1390" s="42"/>
    </row>
    <row r="1391" spans="1:8" ht="15">
      <c r="A1391" s="38"/>
      <c r="B1391" s="39"/>
      <c r="C1391" s="42"/>
      <c r="D1391" s="42"/>
      <c r="E1391" s="39"/>
      <c r="F1391" s="42"/>
      <c r="G1391" s="164"/>
      <c r="H1391" s="42"/>
    </row>
    <row r="1392" spans="1:8" ht="15">
      <c r="A1392" s="38"/>
      <c r="B1392" s="39"/>
      <c r="C1392" s="42"/>
      <c r="D1392" s="42"/>
      <c r="E1392" s="39"/>
      <c r="F1392" s="42"/>
      <c r="G1392" s="164"/>
      <c r="H1392" s="42"/>
    </row>
    <row r="1393" spans="1:8" ht="15">
      <c r="A1393" s="38"/>
      <c r="B1393" s="39"/>
      <c r="C1393" s="42"/>
      <c r="D1393" s="42"/>
      <c r="E1393" s="39"/>
      <c r="F1393" s="42"/>
      <c r="G1393" s="164"/>
      <c r="H1393" s="42"/>
    </row>
    <row r="1394" spans="1:8" ht="15">
      <c r="A1394" s="38"/>
      <c r="B1394" s="39"/>
      <c r="C1394" s="42"/>
      <c r="D1394" s="42"/>
      <c r="E1394" s="39"/>
      <c r="F1394" s="42"/>
      <c r="G1394" s="164"/>
      <c r="H1394" s="42"/>
    </row>
    <row r="1395" spans="1:8" ht="15">
      <c r="A1395" s="38"/>
      <c r="B1395" s="39"/>
      <c r="C1395" s="42"/>
      <c r="D1395" s="42"/>
      <c r="E1395" s="39"/>
      <c r="F1395" s="42"/>
      <c r="G1395" s="164"/>
      <c r="H1395" s="42"/>
    </row>
    <row r="1396" spans="1:8" ht="15">
      <c r="A1396" s="38"/>
      <c r="B1396" s="39"/>
      <c r="C1396" s="42"/>
      <c r="D1396" s="42"/>
      <c r="E1396" s="39"/>
      <c r="F1396" s="42"/>
      <c r="G1396" s="164"/>
      <c r="H1396" s="42"/>
    </row>
    <row r="1397" spans="1:8" ht="15">
      <c r="A1397" s="38"/>
      <c r="B1397" s="39"/>
      <c r="C1397" s="42"/>
      <c r="D1397" s="42"/>
      <c r="E1397" s="39"/>
      <c r="F1397" s="42"/>
      <c r="G1397" s="164"/>
      <c r="H1397" s="42"/>
    </row>
    <row r="1398" spans="1:8" ht="15">
      <c r="A1398" s="38"/>
      <c r="B1398" s="39"/>
      <c r="C1398" s="42"/>
      <c r="D1398" s="42"/>
      <c r="E1398" s="39"/>
      <c r="F1398" s="42"/>
      <c r="G1398" s="164"/>
      <c r="H1398" s="42"/>
    </row>
    <row r="1399" spans="1:8" ht="15">
      <c r="A1399" s="38"/>
      <c r="B1399" s="39"/>
      <c r="C1399" s="42"/>
      <c r="D1399" s="42"/>
      <c r="E1399" s="39"/>
      <c r="F1399" s="42"/>
      <c r="G1399" s="164"/>
      <c r="H1399" s="42"/>
    </row>
    <row r="1400" spans="1:8" ht="15">
      <c r="A1400" s="38"/>
      <c r="B1400" s="39"/>
      <c r="C1400" s="42"/>
      <c r="D1400" s="42"/>
      <c r="E1400" s="39"/>
      <c r="F1400" s="42"/>
      <c r="G1400" s="164"/>
      <c r="H1400" s="42"/>
    </row>
    <row r="1401" spans="1:8" ht="15">
      <c r="A1401" s="38"/>
      <c r="B1401" s="39"/>
      <c r="C1401" s="42"/>
      <c r="D1401" s="42"/>
      <c r="E1401" s="39"/>
      <c r="F1401" s="42"/>
      <c r="G1401" s="164"/>
      <c r="H1401" s="42"/>
    </row>
    <row r="1402" spans="1:8" ht="15">
      <c r="A1402" s="38"/>
      <c r="B1402" s="39"/>
      <c r="C1402" s="42"/>
      <c r="D1402" s="42"/>
      <c r="E1402" s="39"/>
      <c r="F1402" s="42"/>
      <c r="G1402" s="164"/>
      <c r="H1402" s="42"/>
    </row>
    <row r="1403" spans="1:8" ht="15">
      <c r="A1403" s="38"/>
      <c r="B1403" s="39"/>
      <c r="C1403" s="42"/>
      <c r="D1403" s="42"/>
      <c r="E1403" s="39"/>
      <c r="F1403" s="42"/>
      <c r="G1403" s="164"/>
      <c r="H1403" s="42"/>
    </row>
    <row r="1404" spans="1:8" ht="15">
      <c r="A1404" s="38"/>
      <c r="B1404" s="39"/>
      <c r="C1404" s="42"/>
      <c r="D1404" s="42"/>
      <c r="E1404" s="39"/>
      <c r="F1404" s="42"/>
      <c r="G1404" s="164"/>
      <c r="H1404" s="42"/>
    </row>
    <row r="1405" spans="1:8" ht="15">
      <c r="A1405" s="38"/>
      <c r="B1405" s="39"/>
      <c r="C1405" s="42"/>
      <c r="D1405" s="42"/>
      <c r="E1405" s="39"/>
      <c r="F1405" s="42"/>
      <c r="G1405" s="164"/>
      <c r="H1405" s="42"/>
    </row>
    <row r="1406" spans="1:8" ht="15">
      <c r="A1406" s="38"/>
      <c r="B1406" s="39"/>
      <c r="C1406" s="42"/>
      <c r="D1406" s="42"/>
      <c r="E1406" s="39"/>
      <c r="F1406" s="42"/>
      <c r="G1406" s="164"/>
      <c r="H1406" s="42"/>
    </row>
    <row r="1407" spans="1:8" ht="15">
      <c r="A1407" s="38"/>
      <c r="B1407" s="39"/>
      <c r="C1407" s="42"/>
      <c r="D1407" s="42"/>
      <c r="E1407" s="39"/>
      <c r="F1407" s="42"/>
      <c r="G1407" s="164"/>
      <c r="H1407" s="42"/>
    </row>
    <row r="1408" spans="1:8" ht="15">
      <c r="A1408" s="38"/>
      <c r="B1408" s="39"/>
      <c r="C1408" s="42"/>
      <c r="D1408" s="42"/>
      <c r="E1408" s="39"/>
      <c r="F1408" s="42"/>
      <c r="G1408" s="164"/>
      <c r="H1408" s="42"/>
    </row>
    <row r="1409" spans="1:8" ht="15">
      <c r="A1409" s="38"/>
      <c r="B1409" s="39"/>
      <c r="C1409" s="42"/>
      <c r="D1409" s="42"/>
      <c r="E1409" s="39"/>
      <c r="F1409" s="42"/>
      <c r="G1409" s="164"/>
      <c r="H1409" s="42"/>
    </row>
    <row r="1410" spans="1:8" ht="15">
      <c r="A1410" s="38"/>
      <c r="B1410" s="39"/>
      <c r="C1410" s="42"/>
      <c r="D1410" s="42"/>
      <c r="E1410" s="39"/>
      <c r="F1410" s="42"/>
      <c r="G1410" s="164"/>
      <c r="H1410" s="42"/>
    </row>
    <row r="1411" spans="1:8" ht="15">
      <c r="A1411" s="38"/>
      <c r="B1411" s="39"/>
      <c r="C1411" s="42"/>
      <c r="D1411" s="42"/>
      <c r="E1411" s="39"/>
      <c r="F1411" s="42"/>
      <c r="G1411" s="164"/>
      <c r="H1411" s="42"/>
    </row>
    <row r="1412" spans="1:8" ht="15">
      <c r="A1412" s="38"/>
      <c r="B1412" s="39"/>
      <c r="C1412" s="42"/>
      <c r="D1412" s="42"/>
      <c r="E1412" s="39"/>
      <c r="F1412" s="42"/>
      <c r="G1412" s="164"/>
      <c r="H1412" s="42"/>
    </row>
    <row r="1413" spans="1:8" ht="15">
      <c r="A1413" s="38"/>
      <c r="B1413" s="39"/>
      <c r="C1413" s="42"/>
      <c r="D1413" s="42"/>
      <c r="E1413" s="39"/>
      <c r="F1413" s="42"/>
      <c r="G1413" s="164"/>
      <c r="H1413" s="42"/>
    </row>
    <row r="1414" spans="1:8" ht="15">
      <c r="A1414" s="38"/>
      <c r="B1414" s="39"/>
      <c r="C1414" s="42"/>
      <c r="D1414" s="42"/>
      <c r="E1414" s="39"/>
      <c r="F1414" s="42"/>
      <c r="G1414" s="164"/>
      <c r="H1414" s="42"/>
    </row>
    <row r="1415" spans="1:8" ht="15">
      <c r="A1415" s="38"/>
      <c r="B1415" s="39"/>
      <c r="C1415" s="42"/>
      <c r="D1415" s="42"/>
      <c r="E1415" s="39"/>
      <c r="F1415" s="42"/>
      <c r="G1415" s="164"/>
      <c r="H1415" s="42"/>
    </row>
    <row r="1416" spans="1:8" ht="15">
      <c r="A1416" s="38"/>
      <c r="B1416" s="39"/>
      <c r="C1416" s="42"/>
      <c r="D1416" s="42"/>
      <c r="E1416" s="39"/>
      <c r="F1416" s="42"/>
      <c r="G1416" s="164"/>
      <c r="H1416" s="42"/>
    </row>
    <row r="1417" spans="1:8" ht="15">
      <c r="A1417" s="38"/>
      <c r="B1417" s="39"/>
      <c r="C1417" s="42"/>
      <c r="D1417" s="42"/>
      <c r="E1417" s="39"/>
      <c r="F1417" s="42"/>
      <c r="G1417" s="164"/>
      <c r="H1417" s="42"/>
    </row>
    <row r="1418" spans="1:8" ht="15">
      <c r="A1418" s="38"/>
      <c r="B1418" s="39"/>
      <c r="C1418" s="42"/>
      <c r="D1418" s="42"/>
      <c r="E1418" s="39"/>
      <c r="F1418" s="42"/>
      <c r="G1418" s="164"/>
      <c r="H1418" s="42"/>
    </row>
    <row r="1419" spans="1:8" ht="15">
      <c r="A1419" s="38"/>
      <c r="B1419" s="39"/>
      <c r="C1419" s="42"/>
      <c r="D1419" s="42"/>
      <c r="E1419" s="39"/>
      <c r="F1419" s="42"/>
      <c r="G1419" s="164"/>
      <c r="H1419" s="42"/>
    </row>
    <row r="1420" spans="1:8" ht="15">
      <c r="A1420" s="38"/>
      <c r="B1420" s="39"/>
      <c r="C1420" s="42"/>
      <c r="D1420" s="42"/>
      <c r="E1420" s="39"/>
      <c r="F1420" s="42"/>
      <c r="G1420" s="164"/>
      <c r="H1420" s="42"/>
    </row>
    <row r="1421" spans="1:8" ht="15">
      <c r="A1421" s="38"/>
      <c r="B1421" s="39"/>
      <c r="C1421" s="42"/>
      <c r="D1421" s="42"/>
      <c r="E1421" s="39"/>
      <c r="F1421" s="42"/>
      <c r="G1421" s="164"/>
      <c r="H1421" s="42"/>
    </row>
    <row r="1422" spans="1:8" ht="15">
      <c r="A1422" s="38"/>
      <c r="B1422" s="39"/>
      <c r="C1422" s="42"/>
      <c r="D1422" s="42"/>
      <c r="E1422" s="39"/>
      <c r="F1422" s="42"/>
      <c r="G1422" s="164"/>
      <c r="H1422" s="42"/>
    </row>
    <row r="1423" spans="1:8" ht="15">
      <c r="A1423" s="38"/>
      <c r="B1423" s="39"/>
      <c r="C1423" s="42"/>
      <c r="D1423" s="42"/>
      <c r="E1423" s="39"/>
      <c r="F1423" s="42"/>
      <c r="G1423" s="164"/>
      <c r="H1423" s="42"/>
    </row>
    <row r="1424" spans="1:8" ht="15">
      <c r="A1424" s="38"/>
      <c r="B1424" s="39"/>
      <c r="C1424" s="42"/>
      <c r="D1424" s="42"/>
      <c r="E1424" s="42"/>
      <c r="F1424" s="42"/>
      <c r="G1424" s="164"/>
      <c r="H1424" s="42"/>
    </row>
    <row r="1425" spans="1:8" ht="15">
      <c r="A1425" s="38"/>
      <c r="B1425" s="39"/>
      <c r="C1425" s="42"/>
      <c r="D1425" s="42"/>
      <c r="E1425" s="42"/>
      <c r="F1425" s="42"/>
      <c r="G1425" s="164"/>
      <c r="H1425" s="42"/>
    </row>
    <row r="1426" spans="1:8" ht="15">
      <c r="A1426" s="38"/>
      <c r="B1426" s="39"/>
      <c r="C1426" s="42"/>
      <c r="D1426" s="42"/>
      <c r="E1426" s="42"/>
      <c r="F1426" s="42"/>
      <c r="G1426" s="164"/>
      <c r="H1426" s="42"/>
    </row>
    <row r="1427" spans="1:8" ht="15">
      <c r="A1427" s="38"/>
      <c r="B1427" s="39"/>
      <c r="C1427" s="42"/>
      <c r="D1427" s="42"/>
      <c r="E1427" s="42"/>
      <c r="F1427" s="42"/>
      <c r="G1427" s="164"/>
      <c r="H1427" s="42"/>
    </row>
    <row r="1428" spans="1:8" ht="15">
      <c r="A1428" s="38"/>
      <c r="B1428" s="39"/>
      <c r="C1428" s="42"/>
      <c r="D1428" s="42"/>
      <c r="E1428" s="42"/>
      <c r="F1428" s="42"/>
      <c r="G1428" s="164"/>
      <c r="H1428" s="42"/>
    </row>
    <row r="1429" spans="1:8" ht="15">
      <c r="A1429" s="38"/>
      <c r="B1429" s="39"/>
      <c r="C1429" s="42"/>
      <c r="D1429" s="42"/>
      <c r="E1429" s="42"/>
      <c r="F1429" s="42"/>
      <c r="G1429" s="164"/>
      <c r="H1429" s="42"/>
    </row>
    <row r="1430" spans="1:8" ht="15">
      <c r="A1430" s="38"/>
      <c r="B1430" s="39"/>
      <c r="C1430" s="42"/>
      <c r="D1430" s="42"/>
      <c r="E1430" s="42"/>
      <c r="F1430" s="42"/>
      <c r="G1430" s="164"/>
      <c r="H1430" s="42"/>
    </row>
    <row r="1431" spans="1:8" ht="15">
      <c r="A1431" s="38"/>
      <c r="B1431" s="39"/>
      <c r="C1431" s="42"/>
      <c r="D1431" s="42"/>
      <c r="E1431" s="42"/>
      <c r="F1431" s="42"/>
      <c r="G1431" s="164"/>
      <c r="H1431" s="42"/>
    </row>
    <row r="1432" spans="1:8" ht="15">
      <c r="A1432" s="38"/>
      <c r="B1432" s="39"/>
      <c r="C1432" s="42"/>
      <c r="D1432" s="42"/>
      <c r="E1432" s="42"/>
      <c r="F1432" s="42"/>
      <c r="G1432" s="164"/>
      <c r="H1432" s="42"/>
    </row>
    <row r="1433" spans="1:8" ht="15">
      <c r="A1433" s="38"/>
      <c r="B1433" s="39"/>
      <c r="C1433" s="42"/>
      <c r="D1433" s="42"/>
      <c r="E1433" s="42"/>
      <c r="F1433" s="42"/>
      <c r="G1433" s="164"/>
      <c r="H1433" s="42"/>
    </row>
    <row r="1434" spans="1:8" ht="15">
      <c r="A1434" s="38"/>
      <c r="B1434" s="39"/>
      <c r="C1434" s="42"/>
      <c r="D1434" s="42"/>
      <c r="E1434" s="42"/>
      <c r="F1434" s="42"/>
      <c r="G1434" s="164"/>
      <c r="H1434" s="42"/>
    </row>
    <row r="1435" spans="1:8" ht="15">
      <c r="A1435" s="38"/>
      <c r="B1435" s="39"/>
      <c r="C1435" s="42"/>
      <c r="D1435" s="42"/>
      <c r="E1435" s="42"/>
      <c r="F1435" s="42"/>
      <c r="G1435" s="164"/>
      <c r="H1435" s="42"/>
    </row>
    <row r="1436" spans="1:8" ht="15">
      <c r="A1436" s="38"/>
      <c r="B1436" s="39"/>
      <c r="C1436" s="42"/>
      <c r="D1436" s="42"/>
      <c r="E1436" s="42"/>
      <c r="F1436" s="42"/>
      <c r="G1436" s="164"/>
      <c r="H1436" s="42"/>
    </row>
    <row r="1437" spans="1:8" ht="15">
      <c r="A1437" s="38"/>
      <c r="B1437" s="39"/>
      <c r="C1437" s="42"/>
      <c r="D1437" s="42"/>
      <c r="E1437" s="42"/>
      <c r="F1437" s="42"/>
      <c r="G1437" s="164"/>
      <c r="H1437" s="42"/>
    </row>
    <row r="1438" spans="1:8" ht="15">
      <c r="A1438" s="38"/>
      <c r="B1438" s="39"/>
      <c r="C1438" s="42"/>
      <c r="D1438" s="42"/>
      <c r="E1438" s="42"/>
      <c r="F1438" s="42"/>
      <c r="G1438" s="164"/>
      <c r="H1438" s="42"/>
    </row>
    <row r="1439" spans="1:8" ht="15">
      <c r="A1439" s="38"/>
      <c r="B1439" s="39"/>
      <c r="C1439" s="42"/>
      <c r="D1439" s="42"/>
      <c r="E1439" s="42"/>
      <c r="F1439" s="42"/>
      <c r="G1439" s="164"/>
      <c r="H1439" s="42"/>
    </row>
    <row r="1440" spans="1:8" ht="15">
      <c r="A1440" s="38"/>
      <c r="B1440" s="39"/>
      <c r="C1440" s="42"/>
      <c r="D1440" s="42"/>
      <c r="E1440" s="42"/>
      <c r="F1440" s="42"/>
      <c r="G1440" s="164"/>
      <c r="H1440" s="42"/>
    </row>
  </sheetData>
  <sheetProtection/>
  <mergeCells count="10">
    <mergeCell ref="B5:G5"/>
    <mergeCell ref="B6:G6"/>
    <mergeCell ref="B1:G1"/>
    <mergeCell ref="B2:G2"/>
    <mergeCell ref="B3:G3"/>
    <mergeCell ref="B4:G4"/>
    <mergeCell ref="A10:G10"/>
    <mergeCell ref="A11:G11"/>
    <mergeCell ref="A12:G12"/>
    <mergeCell ref="A13:G13"/>
  </mergeCells>
  <printOptions/>
  <pageMargins left="0.7086614173228347" right="0.23" top="0.4724409448818898" bottom="0.4330708661417323" header="0.31496062992125984" footer="0.31496062992125984"/>
  <pageSetup fitToHeight="10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1"/>
  <sheetViews>
    <sheetView view="pageBreakPreview" zoomScale="90" zoomScaleSheetLayoutView="90" zoomScalePageLayoutView="0" workbookViewId="0" topLeftCell="A1">
      <selection activeCell="A58" sqref="A1:G422"/>
    </sheetView>
  </sheetViews>
  <sheetFormatPr defaultColWidth="6.8515625" defaultRowHeight="15"/>
  <cols>
    <col min="1" max="1" width="59.421875" style="2" customWidth="1"/>
    <col min="2" max="4" width="6.8515625" style="118" customWidth="1"/>
    <col min="5" max="5" width="10.140625" style="118" customWidth="1"/>
    <col min="6" max="6" width="6.8515625" style="118" customWidth="1"/>
    <col min="7" max="7" width="19.28125" style="220" customWidth="1"/>
    <col min="8" max="10" width="6.8515625" style="1" customWidth="1"/>
    <col min="11" max="11" width="12.140625" style="1" customWidth="1"/>
    <col min="12" max="12" width="6.8515625" style="1" customWidth="1"/>
    <col min="13" max="13" width="17.28125" style="1" customWidth="1"/>
    <col min="14" max="16384" width="6.8515625" style="1" customWidth="1"/>
  </cols>
  <sheetData>
    <row r="1" spans="2:7" ht="12.75">
      <c r="B1" s="382" t="s">
        <v>613</v>
      </c>
      <c r="C1" s="382"/>
      <c r="D1" s="382"/>
      <c r="E1" s="382"/>
      <c r="F1" s="382"/>
      <c r="G1" s="382"/>
    </row>
    <row r="2" spans="2:7" ht="12.75">
      <c r="B2" s="370" t="s">
        <v>614</v>
      </c>
      <c r="C2" s="370"/>
      <c r="D2" s="370"/>
      <c r="E2" s="370"/>
      <c r="F2" s="370"/>
      <c r="G2" s="370"/>
    </row>
    <row r="3" spans="2:7" ht="12.75">
      <c r="B3" s="370" t="s">
        <v>166</v>
      </c>
      <c r="C3" s="370"/>
      <c r="D3" s="370"/>
      <c r="E3" s="370"/>
      <c r="F3" s="370"/>
      <c r="G3" s="370"/>
    </row>
    <row r="4" spans="2:7" ht="12.75">
      <c r="B4" s="370" t="s">
        <v>167</v>
      </c>
      <c r="C4" s="370"/>
      <c r="D4" s="370"/>
      <c r="E4" s="370"/>
      <c r="F4" s="370"/>
      <c r="G4" s="370"/>
    </row>
    <row r="5" spans="2:7" ht="12.75">
      <c r="B5" s="370" t="s">
        <v>615</v>
      </c>
      <c r="C5" s="370"/>
      <c r="D5" s="370"/>
      <c r="E5" s="370"/>
      <c r="F5" s="370"/>
      <c r="G5" s="370"/>
    </row>
    <row r="6" spans="2:7" ht="24" customHeight="1">
      <c r="B6" s="371" t="s">
        <v>62</v>
      </c>
      <c r="C6" s="371"/>
      <c r="D6" s="371"/>
      <c r="E6" s="371"/>
      <c r="F6" s="371"/>
      <c r="G6" s="371"/>
    </row>
    <row r="7" spans="2:7" ht="12.75">
      <c r="B7" s="1"/>
      <c r="C7" s="1"/>
      <c r="D7" s="1"/>
      <c r="E7" s="1"/>
      <c r="F7" s="1"/>
      <c r="G7" s="118"/>
    </row>
    <row r="8" spans="2:7" ht="12.75">
      <c r="B8" s="165"/>
      <c r="C8" s="165"/>
      <c r="D8" s="165"/>
      <c r="E8" s="165"/>
      <c r="F8" s="165"/>
      <c r="G8" s="165"/>
    </row>
    <row r="10" spans="1:7" ht="12.75">
      <c r="A10" s="381" t="s">
        <v>616</v>
      </c>
      <c r="B10" s="381"/>
      <c r="C10" s="381"/>
      <c r="D10" s="381"/>
      <c r="E10" s="381"/>
      <c r="F10" s="381"/>
      <c r="G10" s="381"/>
    </row>
    <row r="11" spans="1:7" ht="12.75">
      <c r="A11" s="381" t="s">
        <v>617</v>
      </c>
      <c r="B11" s="381"/>
      <c r="C11" s="381"/>
      <c r="D11" s="381"/>
      <c r="E11" s="381"/>
      <c r="F11" s="381"/>
      <c r="G11" s="381"/>
    </row>
    <row r="12" spans="1:7" ht="12.75">
      <c r="A12" s="381" t="s">
        <v>618</v>
      </c>
      <c r="B12" s="381"/>
      <c r="C12" s="381"/>
      <c r="D12" s="381"/>
      <c r="E12" s="381"/>
      <c r="F12" s="381"/>
      <c r="G12" s="381"/>
    </row>
    <row r="13" spans="1:7" ht="12.75">
      <c r="A13" s="381" t="s">
        <v>619</v>
      </c>
      <c r="B13" s="381"/>
      <c r="C13" s="381"/>
      <c r="D13" s="381"/>
      <c r="E13" s="381"/>
      <c r="F13" s="381"/>
      <c r="G13" s="381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166" t="s">
        <v>173</v>
      </c>
    </row>
    <row r="16" spans="1:7" ht="13.5" thickBot="1">
      <c r="A16" s="3"/>
      <c r="B16" s="3"/>
      <c r="C16" s="3"/>
      <c r="D16" s="3"/>
      <c r="E16" s="3"/>
      <c r="F16" s="3"/>
      <c r="G16" s="3"/>
    </row>
    <row r="17" spans="1:7" ht="15.75">
      <c r="A17" s="6" t="s">
        <v>174</v>
      </c>
      <c r="B17" s="7" t="s">
        <v>620</v>
      </c>
      <c r="C17" s="7" t="s">
        <v>175</v>
      </c>
      <c r="D17" s="7" t="s">
        <v>176</v>
      </c>
      <c r="E17" s="7" t="s">
        <v>177</v>
      </c>
      <c r="F17" s="7" t="s">
        <v>178</v>
      </c>
      <c r="G17" s="167" t="s">
        <v>179</v>
      </c>
    </row>
    <row r="18" spans="1:7" ht="15.75">
      <c r="A18" s="168">
        <v>1</v>
      </c>
      <c r="B18" s="169">
        <v>2</v>
      </c>
      <c r="C18" s="169">
        <v>3</v>
      </c>
      <c r="D18" s="169">
        <v>4</v>
      </c>
      <c r="E18" s="169">
        <v>5</v>
      </c>
      <c r="F18" s="169">
        <v>6</v>
      </c>
      <c r="G18" s="170">
        <v>7</v>
      </c>
    </row>
    <row r="19" spans="1:7" ht="18.75">
      <c r="A19" s="11" t="s">
        <v>180</v>
      </c>
      <c r="B19" s="12" t="s">
        <v>181</v>
      </c>
      <c r="C19" s="12" t="s">
        <v>181</v>
      </c>
      <c r="D19" s="12" t="s">
        <v>181</v>
      </c>
      <c r="E19" s="12" t="s">
        <v>181</v>
      </c>
      <c r="F19" s="13" t="s">
        <v>181</v>
      </c>
      <c r="G19" s="171">
        <f>SUM(G20+G172+G158+G287+G363+G257)</f>
        <v>814850702.5600001</v>
      </c>
    </row>
    <row r="20" spans="1:7" ht="47.25">
      <c r="A20" s="172" t="s">
        <v>621</v>
      </c>
      <c r="B20" s="173" t="s">
        <v>622</v>
      </c>
      <c r="C20" s="174" t="s">
        <v>181</v>
      </c>
      <c r="D20" s="174" t="s">
        <v>181</v>
      </c>
      <c r="E20" s="174" t="s">
        <v>181</v>
      </c>
      <c r="F20" s="175" t="s">
        <v>181</v>
      </c>
      <c r="G20" s="176">
        <f>SUM(G21+G69+G89+G102+G108+G139+G154+G130+G124)</f>
        <v>155993078.97</v>
      </c>
    </row>
    <row r="21" spans="1:7" ht="19.5" customHeight="1">
      <c r="A21" s="48" t="s">
        <v>182</v>
      </c>
      <c r="B21" s="131"/>
      <c r="C21" s="131" t="s">
        <v>183</v>
      </c>
      <c r="D21" s="131" t="s">
        <v>181</v>
      </c>
      <c r="E21" s="131" t="s">
        <v>181</v>
      </c>
      <c r="F21" s="50" t="s">
        <v>181</v>
      </c>
      <c r="G21" s="177">
        <f>SUM(G22+G29+G48+G52)</f>
        <v>46773868.97</v>
      </c>
    </row>
    <row r="22" spans="1:7" ht="48.75" customHeight="1">
      <c r="A22" s="18" t="s">
        <v>184</v>
      </c>
      <c r="B22" s="19" t="s">
        <v>622</v>
      </c>
      <c r="C22" s="19" t="s">
        <v>183</v>
      </c>
      <c r="D22" s="19" t="s">
        <v>185</v>
      </c>
      <c r="E22" s="19" t="s">
        <v>181</v>
      </c>
      <c r="F22" s="20" t="s">
        <v>181</v>
      </c>
      <c r="G22" s="178">
        <f>SUM(G23)</f>
        <v>863773</v>
      </c>
    </row>
    <row r="23" spans="1:7" ht="45">
      <c r="A23" s="23" t="s">
        <v>186</v>
      </c>
      <c r="B23" s="24" t="s">
        <v>622</v>
      </c>
      <c r="C23" s="24" t="s">
        <v>183</v>
      </c>
      <c r="D23" s="24" t="s">
        <v>185</v>
      </c>
      <c r="E23" s="24" t="s">
        <v>187</v>
      </c>
      <c r="F23" s="25" t="s">
        <v>181</v>
      </c>
      <c r="G23" s="179">
        <f>SUM(G24+G27)</f>
        <v>863773</v>
      </c>
    </row>
    <row r="24" spans="1:7" ht="15">
      <c r="A24" s="27" t="s">
        <v>188</v>
      </c>
      <c r="B24" s="28" t="s">
        <v>622</v>
      </c>
      <c r="C24" s="28" t="s">
        <v>183</v>
      </c>
      <c r="D24" s="28" t="s">
        <v>185</v>
      </c>
      <c r="E24" s="28" t="s">
        <v>189</v>
      </c>
      <c r="F24" s="29" t="s">
        <v>181</v>
      </c>
      <c r="G24" s="180">
        <f>SUM(G25)</f>
        <v>541433</v>
      </c>
    </row>
    <row r="25" spans="1:7" ht="15">
      <c r="A25" s="23" t="s">
        <v>190</v>
      </c>
      <c r="B25" s="24" t="s">
        <v>622</v>
      </c>
      <c r="C25" s="24" t="s">
        <v>183</v>
      </c>
      <c r="D25" s="24" t="s">
        <v>185</v>
      </c>
      <c r="E25" s="24" t="s">
        <v>189</v>
      </c>
      <c r="F25" s="25">
        <v>500</v>
      </c>
      <c r="G25" s="179">
        <v>541433</v>
      </c>
    </row>
    <row r="26" spans="1:7" ht="30">
      <c r="A26" s="23" t="s">
        <v>623</v>
      </c>
      <c r="B26" s="24" t="s">
        <v>622</v>
      </c>
      <c r="C26" s="24" t="s">
        <v>183</v>
      </c>
      <c r="D26" s="24" t="s">
        <v>185</v>
      </c>
      <c r="E26" s="24" t="s">
        <v>198</v>
      </c>
      <c r="F26" s="25">
        <v>500</v>
      </c>
      <c r="G26" s="179">
        <v>541433</v>
      </c>
    </row>
    <row r="27" spans="1:7" ht="30">
      <c r="A27" s="27" t="s">
        <v>191</v>
      </c>
      <c r="B27" s="28" t="s">
        <v>622</v>
      </c>
      <c r="C27" s="28" t="s">
        <v>183</v>
      </c>
      <c r="D27" s="28" t="s">
        <v>192</v>
      </c>
      <c r="E27" s="28" t="s">
        <v>193</v>
      </c>
      <c r="F27" s="29"/>
      <c r="G27" s="180">
        <f>SUM(G28)</f>
        <v>322340</v>
      </c>
    </row>
    <row r="28" spans="1:7" ht="15">
      <c r="A28" s="23" t="s">
        <v>190</v>
      </c>
      <c r="B28" s="24" t="s">
        <v>622</v>
      </c>
      <c r="C28" s="24" t="s">
        <v>183</v>
      </c>
      <c r="D28" s="24" t="s">
        <v>194</v>
      </c>
      <c r="E28" s="24" t="s">
        <v>193</v>
      </c>
      <c r="F28" s="25">
        <v>500</v>
      </c>
      <c r="G28" s="179">
        <v>322340</v>
      </c>
    </row>
    <row r="29" spans="1:7" ht="47.25" customHeight="1">
      <c r="A29" s="18" t="s">
        <v>195</v>
      </c>
      <c r="B29" s="19" t="s">
        <v>622</v>
      </c>
      <c r="C29" s="19" t="s">
        <v>183</v>
      </c>
      <c r="D29" s="19" t="s">
        <v>196</v>
      </c>
      <c r="E29" s="19"/>
      <c r="F29" s="20"/>
      <c r="G29" s="178">
        <f>SUM(G30)</f>
        <v>37092832.97</v>
      </c>
    </row>
    <row r="30" spans="1:7" ht="45">
      <c r="A30" s="23" t="s">
        <v>186</v>
      </c>
      <c r="B30" s="24" t="s">
        <v>622</v>
      </c>
      <c r="C30" s="24" t="s">
        <v>183</v>
      </c>
      <c r="D30" s="24" t="s">
        <v>196</v>
      </c>
      <c r="E30" s="24" t="s">
        <v>187</v>
      </c>
      <c r="F30" s="25"/>
      <c r="G30" s="179">
        <f>G31+G46</f>
        <v>37092832.97</v>
      </c>
    </row>
    <row r="31" spans="1:7" ht="15">
      <c r="A31" s="23" t="s">
        <v>188</v>
      </c>
      <c r="B31" s="24" t="s">
        <v>622</v>
      </c>
      <c r="C31" s="24" t="s">
        <v>183</v>
      </c>
      <c r="D31" s="24" t="s">
        <v>196</v>
      </c>
      <c r="E31" s="24" t="s">
        <v>189</v>
      </c>
      <c r="F31" s="25"/>
      <c r="G31" s="179">
        <f>SUM(G32+G33+G34+G35+G42+G45)</f>
        <v>35824058.97</v>
      </c>
    </row>
    <row r="32" spans="1:7" ht="15">
      <c r="A32" s="23" t="s">
        <v>190</v>
      </c>
      <c r="B32" s="24" t="s">
        <v>622</v>
      </c>
      <c r="C32" s="24" t="s">
        <v>183</v>
      </c>
      <c r="D32" s="24" t="s">
        <v>196</v>
      </c>
      <c r="E32" s="24" t="s">
        <v>189</v>
      </c>
      <c r="F32" s="25">
        <v>500</v>
      </c>
      <c r="G32" s="179">
        <v>26288375.97</v>
      </c>
    </row>
    <row r="33" spans="1:7" ht="30">
      <c r="A33" s="23" t="s">
        <v>200</v>
      </c>
      <c r="B33" s="24" t="s">
        <v>622</v>
      </c>
      <c r="C33" s="24" t="s">
        <v>183</v>
      </c>
      <c r="D33" s="24" t="s">
        <v>196</v>
      </c>
      <c r="E33" s="24" t="s">
        <v>189</v>
      </c>
      <c r="F33" s="25">
        <v>500</v>
      </c>
      <c r="G33" s="179">
        <v>400000</v>
      </c>
    </row>
    <row r="34" spans="1:7" ht="30">
      <c r="A34" s="23" t="s">
        <v>197</v>
      </c>
      <c r="B34" s="24" t="s">
        <v>622</v>
      </c>
      <c r="C34" s="24" t="s">
        <v>183</v>
      </c>
      <c r="D34" s="24" t="s">
        <v>196</v>
      </c>
      <c r="E34" s="24" t="s">
        <v>198</v>
      </c>
      <c r="F34" s="25">
        <v>500</v>
      </c>
      <c r="G34" s="179">
        <v>3782622</v>
      </c>
    </row>
    <row r="35" spans="1:7" ht="15">
      <c r="A35" s="23" t="s">
        <v>188</v>
      </c>
      <c r="B35" s="24" t="s">
        <v>622</v>
      </c>
      <c r="C35" s="24" t="s">
        <v>183</v>
      </c>
      <c r="D35" s="24" t="s">
        <v>196</v>
      </c>
      <c r="E35" s="24" t="s">
        <v>201</v>
      </c>
      <c r="F35" s="25"/>
      <c r="G35" s="179">
        <f>SUM(G36:G41)</f>
        <v>1957900</v>
      </c>
    </row>
    <row r="36" spans="1:7" ht="48" customHeight="1">
      <c r="A36" s="23" t="s">
        <v>202</v>
      </c>
      <c r="B36" s="24" t="s">
        <v>622</v>
      </c>
      <c r="C36" s="24" t="s">
        <v>183</v>
      </c>
      <c r="D36" s="24" t="s">
        <v>196</v>
      </c>
      <c r="E36" s="24" t="s">
        <v>203</v>
      </c>
      <c r="F36" s="25">
        <v>500</v>
      </c>
      <c r="G36" s="179">
        <v>574070</v>
      </c>
    </row>
    <row r="37" spans="1:7" ht="60">
      <c r="A37" s="23" t="s">
        <v>204</v>
      </c>
      <c r="B37" s="24" t="s">
        <v>622</v>
      </c>
      <c r="C37" s="24" t="s">
        <v>183</v>
      </c>
      <c r="D37" s="24" t="s">
        <v>196</v>
      </c>
      <c r="E37" s="24" t="s">
        <v>205</v>
      </c>
      <c r="F37" s="25">
        <v>500</v>
      </c>
      <c r="G37" s="179">
        <v>998430</v>
      </c>
    </row>
    <row r="38" spans="1:7" ht="63.75" customHeight="1">
      <c r="A38" s="23" t="s">
        <v>51</v>
      </c>
      <c r="B38" s="24" t="s">
        <v>622</v>
      </c>
      <c r="C38" s="24" t="s">
        <v>183</v>
      </c>
      <c r="D38" s="24" t="s">
        <v>196</v>
      </c>
      <c r="E38" s="24" t="s">
        <v>206</v>
      </c>
      <c r="F38" s="25">
        <v>500</v>
      </c>
      <c r="G38" s="179">
        <v>10000</v>
      </c>
    </row>
    <row r="39" spans="1:7" ht="74.25" customHeight="1">
      <c r="A39" s="23" t="s">
        <v>209</v>
      </c>
      <c r="B39" s="24" t="s">
        <v>622</v>
      </c>
      <c r="C39" s="24" t="s">
        <v>183</v>
      </c>
      <c r="D39" s="24" t="s">
        <v>196</v>
      </c>
      <c r="E39" s="24" t="s">
        <v>210</v>
      </c>
      <c r="F39" s="25">
        <v>500</v>
      </c>
      <c r="G39" s="179">
        <v>10000</v>
      </c>
    </row>
    <row r="40" spans="1:7" ht="45" customHeight="1">
      <c r="A40" s="23" t="s">
        <v>211</v>
      </c>
      <c r="B40" s="24" t="s">
        <v>622</v>
      </c>
      <c r="C40" s="24" t="s">
        <v>183</v>
      </c>
      <c r="D40" s="24" t="s">
        <v>196</v>
      </c>
      <c r="E40" s="24" t="s">
        <v>212</v>
      </c>
      <c r="F40" s="25">
        <v>500</v>
      </c>
      <c r="G40" s="179">
        <v>310900</v>
      </c>
    </row>
    <row r="41" spans="1:7" ht="46.5" customHeight="1">
      <c r="A41" s="23" t="s">
        <v>213</v>
      </c>
      <c r="B41" s="24" t="s">
        <v>622</v>
      </c>
      <c r="C41" s="24" t="s">
        <v>183</v>
      </c>
      <c r="D41" s="24" t="s">
        <v>196</v>
      </c>
      <c r="E41" s="24" t="s">
        <v>214</v>
      </c>
      <c r="F41" s="25">
        <v>500</v>
      </c>
      <c r="G41" s="26">
        <v>54500</v>
      </c>
    </row>
    <row r="42" spans="1:7" ht="15">
      <c r="A42" s="23" t="s">
        <v>188</v>
      </c>
      <c r="B42" s="24" t="s">
        <v>622</v>
      </c>
      <c r="C42" s="24" t="s">
        <v>183</v>
      </c>
      <c r="D42" s="24" t="s">
        <v>196</v>
      </c>
      <c r="E42" s="24" t="s">
        <v>215</v>
      </c>
      <c r="F42" s="25"/>
      <c r="G42" s="179">
        <f>SUM(G43+G44)</f>
        <v>1332935</v>
      </c>
    </row>
    <row r="43" spans="1:7" ht="45">
      <c r="A43" s="23" t="s">
        <v>216</v>
      </c>
      <c r="B43" s="24" t="s">
        <v>622</v>
      </c>
      <c r="C43" s="24" t="s">
        <v>183</v>
      </c>
      <c r="D43" s="24" t="s">
        <v>196</v>
      </c>
      <c r="E43" s="24" t="s">
        <v>217</v>
      </c>
      <c r="F43" s="25">
        <v>500</v>
      </c>
      <c r="G43" s="179">
        <v>370935</v>
      </c>
    </row>
    <row r="44" spans="1:7" ht="45">
      <c r="A44" s="23" t="s">
        <v>218</v>
      </c>
      <c r="B44" s="24" t="s">
        <v>622</v>
      </c>
      <c r="C44" s="24" t="s">
        <v>183</v>
      </c>
      <c r="D44" s="24" t="s">
        <v>196</v>
      </c>
      <c r="E44" s="24" t="s">
        <v>219</v>
      </c>
      <c r="F44" s="25">
        <v>500</v>
      </c>
      <c r="G44" s="179">
        <v>962000</v>
      </c>
    </row>
    <row r="45" spans="1:7" ht="30">
      <c r="A45" s="23" t="s">
        <v>220</v>
      </c>
      <c r="B45" s="24" t="s">
        <v>622</v>
      </c>
      <c r="C45" s="24" t="s">
        <v>183</v>
      </c>
      <c r="D45" s="24" t="s">
        <v>196</v>
      </c>
      <c r="E45" s="24" t="s">
        <v>221</v>
      </c>
      <c r="F45" s="25">
        <v>500</v>
      </c>
      <c r="G45" s="179">
        <v>2062226</v>
      </c>
    </row>
    <row r="46" spans="1:7" ht="30">
      <c r="A46" s="23" t="s">
        <v>222</v>
      </c>
      <c r="B46" s="24" t="s">
        <v>622</v>
      </c>
      <c r="C46" s="24" t="s">
        <v>183</v>
      </c>
      <c r="D46" s="24" t="s">
        <v>196</v>
      </c>
      <c r="E46" s="24" t="s">
        <v>223</v>
      </c>
      <c r="F46" s="25"/>
      <c r="G46" s="179">
        <f>SUM(G47)</f>
        <v>1268774</v>
      </c>
    </row>
    <row r="47" spans="1:7" ht="15">
      <c r="A47" s="23" t="s">
        <v>190</v>
      </c>
      <c r="B47" s="24" t="s">
        <v>622</v>
      </c>
      <c r="C47" s="24" t="s">
        <v>183</v>
      </c>
      <c r="D47" s="24" t="s">
        <v>196</v>
      </c>
      <c r="E47" s="24" t="s">
        <v>223</v>
      </c>
      <c r="F47" s="25">
        <v>500</v>
      </c>
      <c r="G47" s="179">
        <v>1268774</v>
      </c>
    </row>
    <row r="48" spans="1:7" ht="15">
      <c r="A48" s="18" t="s">
        <v>232</v>
      </c>
      <c r="B48" s="19" t="s">
        <v>622</v>
      </c>
      <c r="C48" s="19" t="s">
        <v>183</v>
      </c>
      <c r="D48" s="19" t="s">
        <v>233</v>
      </c>
      <c r="E48" s="19"/>
      <c r="F48" s="20"/>
      <c r="G48" s="178">
        <f>SUM(G49)</f>
        <v>585000</v>
      </c>
    </row>
    <row r="49" spans="1:7" ht="15">
      <c r="A49" s="23" t="s">
        <v>232</v>
      </c>
      <c r="B49" s="24" t="s">
        <v>622</v>
      </c>
      <c r="C49" s="24" t="s">
        <v>183</v>
      </c>
      <c r="D49" s="24" t="s">
        <v>233</v>
      </c>
      <c r="E49" s="24" t="s">
        <v>234</v>
      </c>
      <c r="F49" s="25"/>
      <c r="G49" s="179">
        <f>SUM(G50)</f>
        <v>585000</v>
      </c>
    </row>
    <row r="50" spans="1:7" ht="15">
      <c r="A50" s="23" t="s">
        <v>235</v>
      </c>
      <c r="B50" s="24" t="s">
        <v>622</v>
      </c>
      <c r="C50" s="24" t="s">
        <v>183</v>
      </c>
      <c r="D50" s="24" t="s">
        <v>233</v>
      </c>
      <c r="E50" s="24" t="s">
        <v>236</v>
      </c>
      <c r="F50" s="25"/>
      <c r="G50" s="179">
        <f>SUM(G51)</f>
        <v>585000</v>
      </c>
    </row>
    <row r="51" spans="1:7" ht="15">
      <c r="A51" s="23" t="s">
        <v>237</v>
      </c>
      <c r="B51" s="24" t="s">
        <v>622</v>
      </c>
      <c r="C51" s="24" t="s">
        <v>183</v>
      </c>
      <c r="D51" s="24" t="s">
        <v>233</v>
      </c>
      <c r="E51" s="24" t="s">
        <v>236</v>
      </c>
      <c r="F51" s="34" t="s">
        <v>238</v>
      </c>
      <c r="G51" s="179">
        <v>585000</v>
      </c>
    </row>
    <row r="52" spans="1:7" ht="15">
      <c r="A52" s="18" t="s">
        <v>239</v>
      </c>
      <c r="B52" s="19" t="s">
        <v>622</v>
      </c>
      <c r="C52" s="19" t="s">
        <v>183</v>
      </c>
      <c r="D52" s="19" t="s">
        <v>240</v>
      </c>
      <c r="E52" s="19" t="s">
        <v>181</v>
      </c>
      <c r="F52" s="20" t="s">
        <v>181</v>
      </c>
      <c r="G52" s="178">
        <f>G53+G55+G59+G66+G64+G57</f>
        <v>8232263</v>
      </c>
    </row>
    <row r="53" spans="1:7" ht="30">
      <c r="A53" s="27" t="s">
        <v>248</v>
      </c>
      <c r="B53" s="351">
        <v>2</v>
      </c>
      <c r="C53" s="28" t="s">
        <v>183</v>
      </c>
      <c r="D53" s="28" t="s">
        <v>240</v>
      </c>
      <c r="E53" s="28" t="s">
        <v>249</v>
      </c>
      <c r="F53" s="29"/>
      <c r="G53" s="180">
        <f>SUM(G54)</f>
        <v>3000000</v>
      </c>
    </row>
    <row r="54" spans="1:7" ht="60">
      <c r="A54" s="23" t="s">
        <v>250</v>
      </c>
      <c r="B54" s="36">
        <v>2</v>
      </c>
      <c r="C54" s="24" t="s">
        <v>183</v>
      </c>
      <c r="D54" s="24" t="s">
        <v>240</v>
      </c>
      <c r="E54" s="24" t="s">
        <v>249</v>
      </c>
      <c r="F54" s="36">
        <v>3</v>
      </c>
      <c r="G54" s="179">
        <v>3000000</v>
      </c>
    </row>
    <row r="55" spans="1:7" ht="17.25" customHeight="1">
      <c r="A55" s="27" t="s">
        <v>52</v>
      </c>
      <c r="B55" s="351">
        <v>2</v>
      </c>
      <c r="C55" s="28" t="s">
        <v>183</v>
      </c>
      <c r="D55" s="28" t="s">
        <v>240</v>
      </c>
      <c r="E55" s="28"/>
      <c r="F55" s="351"/>
      <c r="G55" s="180">
        <v>1541400</v>
      </c>
    </row>
    <row r="56" spans="1:7" ht="15">
      <c r="A56" s="23" t="s">
        <v>190</v>
      </c>
      <c r="B56" s="36">
        <v>2</v>
      </c>
      <c r="C56" s="24" t="s">
        <v>183</v>
      </c>
      <c r="D56" s="24" t="s">
        <v>240</v>
      </c>
      <c r="E56" s="24" t="s">
        <v>22</v>
      </c>
      <c r="F56" s="36">
        <v>500</v>
      </c>
      <c r="G56" s="179">
        <v>1541400</v>
      </c>
    </row>
    <row r="57" spans="1:7" ht="30">
      <c r="A57" s="27" t="s">
        <v>31</v>
      </c>
      <c r="B57" s="351">
        <v>2</v>
      </c>
      <c r="C57" s="28" t="s">
        <v>183</v>
      </c>
      <c r="D57" s="28" t="s">
        <v>240</v>
      </c>
      <c r="E57" s="28"/>
      <c r="F57" s="29"/>
      <c r="G57" s="30">
        <f>SUM(G58)</f>
        <v>654519</v>
      </c>
    </row>
    <row r="58" spans="1:7" ht="15">
      <c r="A58" s="23" t="s">
        <v>190</v>
      </c>
      <c r="B58" s="36">
        <v>2</v>
      </c>
      <c r="C58" s="24" t="s">
        <v>183</v>
      </c>
      <c r="D58" s="24" t="s">
        <v>240</v>
      </c>
      <c r="E58" s="24" t="s">
        <v>32</v>
      </c>
      <c r="F58" s="25">
        <v>500</v>
      </c>
      <c r="G58" s="26">
        <v>654519</v>
      </c>
    </row>
    <row r="59" spans="1:7" ht="30">
      <c r="A59" s="23" t="s">
        <v>245</v>
      </c>
      <c r="B59" s="36">
        <v>2</v>
      </c>
      <c r="C59" s="24" t="s">
        <v>183</v>
      </c>
      <c r="D59" s="24" t="s">
        <v>240</v>
      </c>
      <c r="E59" s="24" t="s">
        <v>252</v>
      </c>
      <c r="F59" s="25"/>
      <c r="G59" s="26">
        <f>SUM(G60:G63)</f>
        <v>2905944</v>
      </c>
    </row>
    <row r="60" spans="1:7" ht="15">
      <c r="A60" s="23" t="s">
        <v>190</v>
      </c>
      <c r="B60" s="36">
        <v>2</v>
      </c>
      <c r="C60" s="24" t="s">
        <v>183</v>
      </c>
      <c r="D60" s="24" t="s">
        <v>240</v>
      </c>
      <c r="E60" s="24" t="s">
        <v>252</v>
      </c>
      <c r="F60" s="25">
        <v>500</v>
      </c>
      <c r="G60" s="26">
        <v>2442944</v>
      </c>
    </row>
    <row r="61" spans="1:7" ht="75">
      <c r="A61" s="23" t="s">
        <v>253</v>
      </c>
      <c r="B61" s="36">
        <v>2</v>
      </c>
      <c r="C61" s="24" t="s">
        <v>183</v>
      </c>
      <c r="D61" s="24" t="s">
        <v>240</v>
      </c>
      <c r="E61" s="24" t="s">
        <v>252</v>
      </c>
      <c r="F61" s="25">
        <v>500</v>
      </c>
      <c r="G61" s="26">
        <v>70000</v>
      </c>
    </row>
    <row r="62" spans="1:7" ht="45">
      <c r="A62" s="23" t="s">
        <v>254</v>
      </c>
      <c r="B62" s="36">
        <v>2</v>
      </c>
      <c r="C62" s="24" t="s">
        <v>183</v>
      </c>
      <c r="D62" s="24" t="s">
        <v>240</v>
      </c>
      <c r="E62" s="24" t="s">
        <v>252</v>
      </c>
      <c r="F62" s="25">
        <v>500</v>
      </c>
      <c r="G62" s="26">
        <v>88000</v>
      </c>
    </row>
    <row r="63" spans="1:7" ht="45" customHeight="1">
      <c r="A63" s="23" t="s">
        <v>255</v>
      </c>
      <c r="B63" s="36">
        <v>2</v>
      </c>
      <c r="C63" s="24" t="s">
        <v>183</v>
      </c>
      <c r="D63" s="24" t="s">
        <v>240</v>
      </c>
      <c r="E63" s="24" t="s">
        <v>252</v>
      </c>
      <c r="F63" s="25">
        <v>500</v>
      </c>
      <c r="G63" s="26">
        <v>305000</v>
      </c>
    </row>
    <row r="64" spans="1:7" ht="15">
      <c r="A64" s="27" t="s">
        <v>624</v>
      </c>
      <c r="B64" s="36">
        <v>2</v>
      </c>
      <c r="C64" s="24" t="s">
        <v>183</v>
      </c>
      <c r="D64" s="24" t="s">
        <v>240</v>
      </c>
      <c r="E64" s="24"/>
      <c r="F64" s="25"/>
      <c r="G64" s="26">
        <f>SUM(G65)</f>
        <v>5000</v>
      </c>
    </row>
    <row r="65" spans="1:7" ht="60">
      <c r="A65" s="23" t="s">
        <v>625</v>
      </c>
      <c r="B65" s="36">
        <v>2</v>
      </c>
      <c r="C65" s="24" t="s">
        <v>183</v>
      </c>
      <c r="D65" s="24" t="s">
        <v>240</v>
      </c>
      <c r="E65" s="24" t="s">
        <v>259</v>
      </c>
      <c r="F65" s="25">
        <v>500</v>
      </c>
      <c r="G65" s="26">
        <v>5000</v>
      </c>
    </row>
    <row r="66" spans="1:7" ht="15">
      <c r="A66" s="23" t="s">
        <v>260</v>
      </c>
      <c r="B66" s="36">
        <v>2</v>
      </c>
      <c r="C66" s="24" t="s">
        <v>183</v>
      </c>
      <c r="D66" s="24" t="s">
        <v>240</v>
      </c>
      <c r="E66" s="24"/>
      <c r="F66" s="36"/>
      <c r="G66" s="26">
        <f>SUM(G67:G68)</f>
        <v>125400</v>
      </c>
    </row>
    <row r="67" spans="1:7" ht="30">
      <c r="A67" s="23" t="s">
        <v>626</v>
      </c>
      <c r="B67" s="36">
        <v>2</v>
      </c>
      <c r="C67" s="24" t="s">
        <v>183</v>
      </c>
      <c r="D67" s="24" t="s">
        <v>240</v>
      </c>
      <c r="E67" s="24" t="s">
        <v>262</v>
      </c>
      <c r="F67" s="36">
        <v>500</v>
      </c>
      <c r="G67" s="26">
        <v>100000</v>
      </c>
    </row>
    <row r="68" spans="1:7" ht="30.75" customHeight="1">
      <c r="A68" s="23" t="s">
        <v>627</v>
      </c>
      <c r="B68" s="36">
        <v>2</v>
      </c>
      <c r="C68" s="24" t="s">
        <v>183</v>
      </c>
      <c r="D68" s="24" t="s">
        <v>240</v>
      </c>
      <c r="E68" s="24" t="s">
        <v>264</v>
      </c>
      <c r="F68" s="36">
        <v>500</v>
      </c>
      <c r="G68" s="26">
        <v>25400</v>
      </c>
    </row>
    <row r="69" spans="1:7" ht="28.5">
      <c r="A69" s="48" t="s">
        <v>265</v>
      </c>
      <c r="B69" s="49" t="s">
        <v>622</v>
      </c>
      <c r="C69" s="49" t="s">
        <v>266</v>
      </c>
      <c r="D69" s="49"/>
      <c r="E69" s="49"/>
      <c r="F69" s="50"/>
      <c r="G69" s="177">
        <f>SUM(G70+G74+G82)</f>
        <v>5585000</v>
      </c>
    </row>
    <row r="70" spans="1:7" ht="15">
      <c r="A70" s="18" t="s">
        <v>267</v>
      </c>
      <c r="B70" s="19" t="s">
        <v>622</v>
      </c>
      <c r="C70" s="19" t="s">
        <v>266</v>
      </c>
      <c r="D70" s="19" t="s">
        <v>268</v>
      </c>
      <c r="E70" s="19"/>
      <c r="F70" s="20"/>
      <c r="G70" s="178">
        <f>SUM(G71)</f>
        <v>304000</v>
      </c>
    </row>
    <row r="71" spans="1:7" ht="15">
      <c r="A71" s="23" t="s">
        <v>628</v>
      </c>
      <c r="B71" s="24" t="s">
        <v>622</v>
      </c>
      <c r="C71" s="24" t="s">
        <v>266</v>
      </c>
      <c r="D71" s="24" t="s">
        <v>268</v>
      </c>
      <c r="E71" s="24"/>
      <c r="F71" s="25"/>
      <c r="G71" s="179">
        <f>SUM(G72)</f>
        <v>304000</v>
      </c>
    </row>
    <row r="72" spans="1:7" ht="15">
      <c r="A72" s="23" t="s">
        <v>629</v>
      </c>
      <c r="B72" s="24" t="s">
        <v>622</v>
      </c>
      <c r="C72" s="24" t="s">
        <v>266</v>
      </c>
      <c r="D72" s="24" t="s">
        <v>268</v>
      </c>
      <c r="E72" s="24" t="s">
        <v>257</v>
      </c>
      <c r="F72" s="25"/>
      <c r="G72" s="179">
        <f>SUM(G73)</f>
        <v>304000</v>
      </c>
    </row>
    <row r="73" spans="1:7" ht="60">
      <c r="A73" s="23" t="s">
        <v>631</v>
      </c>
      <c r="B73" s="24" t="s">
        <v>622</v>
      </c>
      <c r="C73" s="24" t="s">
        <v>266</v>
      </c>
      <c r="D73" s="24" t="s">
        <v>268</v>
      </c>
      <c r="E73" s="24" t="s">
        <v>259</v>
      </c>
      <c r="F73" s="34" t="s">
        <v>227</v>
      </c>
      <c r="G73" s="179">
        <v>304000</v>
      </c>
    </row>
    <row r="74" spans="1:7" ht="45">
      <c r="A74" s="18" t="s">
        <v>270</v>
      </c>
      <c r="B74" s="19" t="s">
        <v>622</v>
      </c>
      <c r="C74" s="19" t="s">
        <v>266</v>
      </c>
      <c r="D74" s="19" t="s">
        <v>271</v>
      </c>
      <c r="E74" s="19"/>
      <c r="F74" s="20"/>
      <c r="G74" s="178">
        <f>SUM(G75+G78)</f>
        <v>1382000</v>
      </c>
    </row>
    <row r="75" spans="1:7" ht="25.5" customHeight="1">
      <c r="A75" s="27" t="s">
        <v>272</v>
      </c>
      <c r="B75" s="28" t="s">
        <v>622</v>
      </c>
      <c r="C75" s="28" t="s">
        <v>266</v>
      </c>
      <c r="D75" s="28" t="s">
        <v>271</v>
      </c>
      <c r="E75" s="28" t="s">
        <v>273</v>
      </c>
      <c r="F75" s="29"/>
      <c r="G75" s="180">
        <f>SUM(G76)</f>
        <v>370000</v>
      </c>
    </row>
    <row r="76" spans="1:7" ht="45">
      <c r="A76" s="23" t="s">
        <v>274</v>
      </c>
      <c r="B76" s="24" t="s">
        <v>622</v>
      </c>
      <c r="C76" s="24" t="s">
        <v>266</v>
      </c>
      <c r="D76" s="24" t="s">
        <v>271</v>
      </c>
      <c r="E76" s="24" t="s">
        <v>275</v>
      </c>
      <c r="F76" s="25"/>
      <c r="G76" s="179">
        <f>SUM(G77)</f>
        <v>370000</v>
      </c>
    </row>
    <row r="77" spans="1:7" ht="15">
      <c r="A77" s="23" t="s">
        <v>190</v>
      </c>
      <c r="B77" s="24" t="s">
        <v>622</v>
      </c>
      <c r="C77" s="24" t="s">
        <v>266</v>
      </c>
      <c r="D77" s="24" t="s">
        <v>271</v>
      </c>
      <c r="E77" s="24" t="s">
        <v>275</v>
      </c>
      <c r="F77" s="25">
        <v>500</v>
      </c>
      <c r="G77" s="179">
        <v>370000</v>
      </c>
    </row>
    <row r="78" spans="1:7" ht="15">
      <c r="A78" s="27" t="s">
        <v>276</v>
      </c>
      <c r="B78" s="28" t="s">
        <v>622</v>
      </c>
      <c r="C78" s="28" t="s">
        <v>266</v>
      </c>
      <c r="D78" s="28" t="s">
        <v>271</v>
      </c>
      <c r="E78" s="24" t="s">
        <v>277</v>
      </c>
      <c r="F78" s="29"/>
      <c r="G78" s="180">
        <f>SUM(G79+G81)</f>
        <v>1012000</v>
      </c>
    </row>
    <row r="79" spans="1:7" ht="30" customHeight="1">
      <c r="A79" s="46" t="s">
        <v>278</v>
      </c>
      <c r="B79" s="24" t="s">
        <v>622</v>
      </c>
      <c r="C79" s="24" t="s">
        <v>266</v>
      </c>
      <c r="D79" s="24" t="s">
        <v>271</v>
      </c>
      <c r="E79" s="24" t="s">
        <v>279</v>
      </c>
      <c r="F79" s="25"/>
      <c r="G79" s="179">
        <f>SUM(G80)</f>
        <v>150000</v>
      </c>
    </row>
    <row r="80" spans="1:7" ht="15">
      <c r="A80" s="23" t="s">
        <v>190</v>
      </c>
      <c r="B80" s="24" t="s">
        <v>622</v>
      </c>
      <c r="C80" s="24" t="s">
        <v>266</v>
      </c>
      <c r="D80" s="24" t="s">
        <v>271</v>
      </c>
      <c r="E80" s="24" t="s">
        <v>279</v>
      </c>
      <c r="F80" s="25">
        <v>500</v>
      </c>
      <c r="G80" s="179">
        <v>150000</v>
      </c>
    </row>
    <row r="81" spans="1:7" ht="45">
      <c r="A81" s="23" t="s">
        <v>632</v>
      </c>
      <c r="B81" s="24" t="s">
        <v>622</v>
      </c>
      <c r="C81" s="24" t="s">
        <v>266</v>
      </c>
      <c r="D81" s="24" t="s">
        <v>271</v>
      </c>
      <c r="E81" s="24" t="s">
        <v>279</v>
      </c>
      <c r="F81" s="25">
        <v>500</v>
      </c>
      <c r="G81" s="26">
        <v>862000</v>
      </c>
    </row>
    <row r="82" spans="1:7" ht="30">
      <c r="A82" s="18" t="s">
        <v>281</v>
      </c>
      <c r="B82" s="24" t="s">
        <v>622</v>
      </c>
      <c r="C82" s="24" t="s">
        <v>266</v>
      </c>
      <c r="D82" s="24" t="s">
        <v>282</v>
      </c>
      <c r="E82" s="24"/>
      <c r="F82" s="25"/>
      <c r="G82" s="47">
        <f>SUM(G83+G87)</f>
        <v>3899000</v>
      </c>
    </row>
    <row r="83" spans="1:7" ht="30">
      <c r="A83" s="27" t="s">
        <v>246</v>
      </c>
      <c r="B83" s="24" t="s">
        <v>622</v>
      </c>
      <c r="C83" s="24" t="s">
        <v>266</v>
      </c>
      <c r="D83" s="24" t="s">
        <v>282</v>
      </c>
      <c r="E83" s="24" t="s">
        <v>247</v>
      </c>
      <c r="F83" s="25"/>
      <c r="G83" s="30">
        <f>G84</f>
        <v>1155000</v>
      </c>
    </row>
    <row r="84" spans="1:7" ht="60">
      <c r="A84" s="23" t="s">
        <v>324</v>
      </c>
      <c r="B84" s="24" t="s">
        <v>622</v>
      </c>
      <c r="C84" s="24" t="s">
        <v>266</v>
      </c>
      <c r="D84" s="24" t="s">
        <v>282</v>
      </c>
      <c r="E84" s="24" t="s">
        <v>325</v>
      </c>
      <c r="F84" s="25"/>
      <c r="G84" s="26">
        <f>G85</f>
        <v>1155000</v>
      </c>
    </row>
    <row r="85" spans="1:7" ht="30">
      <c r="A85" s="23" t="s">
        <v>326</v>
      </c>
      <c r="B85" s="24" t="s">
        <v>622</v>
      </c>
      <c r="C85" s="24" t="s">
        <v>266</v>
      </c>
      <c r="D85" s="24" t="s">
        <v>282</v>
      </c>
      <c r="E85" s="24" t="s">
        <v>249</v>
      </c>
      <c r="F85" s="25"/>
      <c r="G85" s="26">
        <f>G86</f>
        <v>1155000</v>
      </c>
    </row>
    <row r="86" spans="1:7" ht="15">
      <c r="A86" s="23" t="s">
        <v>23</v>
      </c>
      <c r="B86" s="24" t="s">
        <v>622</v>
      </c>
      <c r="C86" s="24" t="s">
        <v>266</v>
      </c>
      <c r="D86" s="24" t="s">
        <v>282</v>
      </c>
      <c r="E86" s="24" t="s">
        <v>249</v>
      </c>
      <c r="F86" s="34" t="s">
        <v>328</v>
      </c>
      <c r="G86" s="26">
        <v>1155000</v>
      </c>
    </row>
    <row r="87" spans="1:7" ht="15">
      <c r="A87" s="27" t="s">
        <v>260</v>
      </c>
      <c r="B87" s="28" t="s">
        <v>622</v>
      </c>
      <c r="C87" s="28" t="s">
        <v>266</v>
      </c>
      <c r="D87" s="28" t="s">
        <v>282</v>
      </c>
      <c r="E87" s="28" t="s">
        <v>283</v>
      </c>
      <c r="F87" s="29"/>
      <c r="G87" s="30">
        <f>SUM(G88)</f>
        <v>2744000</v>
      </c>
    </row>
    <row r="88" spans="1:7" ht="31.5" customHeight="1">
      <c r="A88" s="23" t="s">
        <v>633</v>
      </c>
      <c r="B88" s="24" t="s">
        <v>622</v>
      </c>
      <c r="C88" s="24" t="s">
        <v>266</v>
      </c>
      <c r="D88" s="24" t="s">
        <v>282</v>
      </c>
      <c r="E88" s="24" t="s">
        <v>285</v>
      </c>
      <c r="F88" s="25">
        <v>500</v>
      </c>
      <c r="G88" s="26">
        <v>2744000</v>
      </c>
    </row>
    <row r="89" spans="1:7" ht="14.25">
      <c r="A89" s="48" t="s">
        <v>286</v>
      </c>
      <c r="B89" s="49" t="s">
        <v>622</v>
      </c>
      <c r="C89" s="49" t="s">
        <v>287</v>
      </c>
      <c r="D89" s="49"/>
      <c r="E89" s="49"/>
      <c r="F89" s="50"/>
      <c r="G89" s="177">
        <f>SUM(G90+G96+G99)</f>
        <v>6940000</v>
      </c>
    </row>
    <row r="90" spans="1:7" ht="15">
      <c r="A90" s="18" t="s">
        <v>288</v>
      </c>
      <c r="B90" s="19" t="s">
        <v>622</v>
      </c>
      <c r="C90" s="19" t="s">
        <v>287</v>
      </c>
      <c r="D90" s="19" t="s">
        <v>289</v>
      </c>
      <c r="E90" s="19"/>
      <c r="F90" s="20"/>
      <c r="G90" s="178">
        <f>SUM(G91)</f>
        <v>5200000</v>
      </c>
    </row>
    <row r="91" spans="1:7" ht="15">
      <c r="A91" s="23" t="s">
        <v>290</v>
      </c>
      <c r="B91" s="24" t="s">
        <v>622</v>
      </c>
      <c r="C91" s="24" t="s">
        <v>287</v>
      </c>
      <c r="D91" s="24" t="s">
        <v>289</v>
      </c>
      <c r="E91" s="24" t="s">
        <v>291</v>
      </c>
      <c r="F91" s="25"/>
      <c r="G91" s="179">
        <f>SUM(G92)</f>
        <v>5200000</v>
      </c>
    </row>
    <row r="92" spans="1:7" ht="16.5" customHeight="1">
      <c r="A92" s="23" t="s">
        <v>292</v>
      </c>
      <c r="B92" s="24" t="s">
        <v>622</v>
      </c>
      <c r="C92" s="24" t="s">
        <v>287</v>
      </c>
      <c r="D92" s="24" t="s">
        <v>289</v>
      </c>
      <c r="E92" s="24" t="s">
        <v>293</v>
      </c>
      <c r="F92" s="25"/>
      <c r="G92" s="179">
        <f>SUM(G93:G94)</f>
        <v>5200000</v>
      </c>
    </row>
    <row r="93" spans="1:7" ht="15">
      <c r="A93" s="23" t="s">
        <v>294</v>
      </c>
      <c r="B93" s="24" t="s">
        <v>622</v>
      </c>
      <c r="C93" s="24" t="s">
        <v>287</v>
      </c>
      <c r="D93" s="24" t="s">
        <v>289</v>
      </c>
      <c r="E93" s="24" t="s">
        <v>293</v>
      </c>
      <c r="F93" s="34" t="s">
        <v>295</v>
      </c>
      <c r="G93" s="179">
        <v>5000000</v>
      </c>
    </row>
    <row r="94" spans="1:7" ht="15" customHeight="1">
      <c r="A94" s="23" t="s">
        <v>292</v>
      </c>
      <c r="B94" s="24" t="s">
        <v>328</v>
      </c>
      <c r="C94" s="24" t="s">
        <v>287</v>
      </c>
      <c r="D94" s="24" t="s">
        <v>289</v>
      </c>
      <c r="E94" s="24" t="s">
        <v>293</v>
      </c>
      <c r="F94" s="36">
        <v>500</v>
      </c>
      <c r="G94" s="26">
        <v>200000</v>
      </c>
    </row>
    <row r="95" spans="1:7" ht="15">
      <c r="A95" s="18" t="s">
        <v>296</v>
      </c>
      <c r="B95" s="19" t="s">
        <v>622</v>
      </c>
      <c r="C95" s="19" t="s">
        <v>287</v>
      </c>
      <c r="D95" s="19" t="s">
        <v>297</v>
      </c>
      <c r="E95" s="19"/>
      <c r="F95" s="20"/>
      <c r="G95" s="178">
        <f>SUM(G96)</f>
        <v>1650000</v>
      </c>
    </row>
    <row r="96" spans="1:7" ht="15">
      <c r="A96" s="18" t="s">
        <v>298</v>
      </c>
      <c r="B96" s="19" t="s">
        <v>622</v>
      </c>
      <c r="C96" s="19" t="s">
        <v>287</v>
      </c>
      <c r="D96" s="19" t="s">
        <v>297</v>
      </c>
      <c r="E96" s="49" t="s">
        <v>299</v>
      </c>
      <c r="F96" s="20"/>
      <c r="G96" s="178">
        <f>SUM(G97)</f>
        <v>1650000</v>
      </c>
    </row>
    <row r="97" spans="1:7" ht="17.25" customHeight="1">
      <c r="A97" s="27" t="s">
        <v>300</v>
      </c>
      <c r="B97" s="28" t="s">
        <v>622</v>
      </c>
      <c r="C97" s="28" t="s">
        <v>287</v>
      </c>
      <c r="D97" s="28" t="s">
        <v>297</v>
      </c>
      <c r="E97" s="28" t="s">
        <v>301</v>
      </c>
      <c r="F97" s="29"/>
      <c r="G97" s="180">
        <f>SUM(G98)</f>
        <v>1650000</v>
      </c>
    </row>
    <row r="98" spans="1:7" ht="15">
      <c r="A98" s="23" t="s">
        <v>294</v>
      </c>
      <c r="B98" s="24" t="s">
        <v>622</v>
      </c>
      <c r="C98" s="24" t="s">
        <v>287</v>
      </c>
      <c r="D98" s="24" t="s">
        <v>297</v>
      </c>
      <c r="E98" s="24" t="s">
        <v>301</v>
      </c>
      <c r="F98" s="34" t="s">
        <v>295</v>
      </c>
      <c r="G98" s="179">
        <v>1650000</v>
      </c>
    </row>
    <row r="99" spans="1:7" ht="15">
      <c r="A99" s="18" t="s">
        <v>305</v>
      </c>
      <c r="B99" s="19" t="s">
        <v>622</v>
      </c>
      <c r="C99" s="19" t="s">
        <v>287</v>
      </c>
      <c r="D99" s="19" t="s">
        <v>306</v>
      </c>
      <c r="E99" s="19"/>
      <c r="F99" s="20"/>
      <c r="G99" s="178">
        <f>SUM(G100)</f>
        <v>90000</v>
      </c>
    </row>
    <row r="100" spans="1:7" ht="15">
      <c r="A100" s="27" t="s">
        <v>624</v>
      </c>
      <c r="B100" s="28" t="s">
        <v>622</v>
      </c>
      <c r="C100" s="28" t="s">
        <v>287</v>
      </c>
      <c r="D100" s="28" t="s">
        <v>306</v>
      </c>
      <c r="E100" s="24" t="s">
        <v>257</v>
      </c>
      <c r="F100" s="29"/>
      <c r="G100" s="180">
        <f>SUM(G101)</f>
        <v>90000</v>
      </c>
    </row>
    <row r="101" spans="1:7" ht="45.75" customHeight="1">
      <c r="A101" s="23" t="s">
        <v>634</v>
      </c>
      <c r="B101" s="24" t="s">
        <v>622</v>
      </c>
      <c r="C101" s="24" t="s">
        <v>287</v>
      </c>
      <c r="D101" s="24" t="s">
        <v>306</v>
      </c>
      <c r="E101" s="24" t="s">
        <v>311</v>
      </c>
      <c r="F101" s="25">
        <v>500</v>
      </c>
      <c r="G101" s="179">
        <v>90000</v>
      </c>
    </row>
    <row r="102" spans="1:7" ht="14.25">
      <c r="A102" s="48" t="s">
        <v>313</v>
      </c>
      <c r="B102" s="49" t="s">
        <v>622</v>
      </c>
      <c r="C102" s="49" t="s">
        <v>314</v>
      </c>
      <c r="D102" s="49"/>
      <c r="E102" s="49"/>
      <c r="F102" s="50"/>
      <c r="G102" s="177">
        <f>SUM(G103)</f>
        <v>650000</v>
      </c>
    </row>
    <row r="103" spans="1:7" ht="15">
      <c r="A103" s="18" t="s">
        <v>315</v>
      </c>
      <c r="B103" s="19" t="s">
        <v>622</v>
      </c>
      <c r="C103" s="19" t="s">
        <v>314</v>
      </c>
      <c r="D103" s="19" t="s">
        <v>316</v>
      </c>
      <c r="E103" s="19"/>
      <c r="F103" s="20"/>
      <c r="G103" s="178">
        <f>SUM(G104)</f>
        <v>650000</v>
      </c>
    </row>
    <row r="104" spans="1:7" ht="15">
      <c r="A104" s="23" t="s">
        <v>315</v>
      </c>
      <c r="B104" s="24" t="s">
        <v>622</v>
      </c>
      <c r="C104" s="24" t="s">
        <v>314</v>
      </c>
      <c r="D104" s="24" t="s">
        <v>316</v>
      </c>
      <c r="E104" s="24" t="s">
        <v>317</v>
      </c>
      <c r="F104" s="25"/>
      <c r="G104" s="179">
        <f>SUM(G105)</f>
        <v>650000</v>
      </c>
    </row>
    <row r="105" spans="1:7" ht="30">
      <c r="A105" s="23" t="s">
        <v>318</v>
      </c>
      <c r="B105" s="24" t="s">
        <v>622</v>
      </c>
      <c r="C105" s="24" t="s">
        <v>314</v>
      </c>
      <c r="D105" s="24" t="s">
        <v>316</v>
      </c>
      <c r="E105" s="24" t="s">
        <v>319</v>
      </c>
      <c r="F105" s="25"/>
      <c r="G105" s="179">
        <f>SUM(G106:G107)</f>
        <v>650000</v>
      </c>
    </row>
    <row r="106" spans="1:7" ht="15">
      <c r="A106" s="23" t="s">
        <v>190</v>
      </c>
      <c r="B106" s="24" t="s">
        <v>622</v>
      </c>
      <c r="C106" s="24" t="s">
        <v>314</v>
      </c>
      <c r="D106" s="24" t="s">
        <v>316</v>
      </c>
      <c r="E106" s="24" t="s">
        <v>319</v>
      </c>
      <c r="F106" s="25">
        <v>500</v>
      </c>
      <c r="G106" s="179">
        <v>550000</v>
      </c>
    </row>
    <row r="107" spans="1:7" ht="63.75" customHeight="1">
      <c r="A107" s="23" t="s">
        <v>635</v>
      </c>
      <c r="B107" s="24" t="s">
        <v>622</v>
      </c>
      <c r="C107" s="24" t="s">
        <v>314</v>
      </c>
      <c r="D107" s="24" t="s">
        <v>316</v>
      </c>
      <c r="E107" s="24" t="s">
        <v>319</v>
      </c>
      <c r="F107" s="25">
        <v>500</v>
      </c>
      <c r="G107" s="179">
        <v>100000</v>
      </c>
    </row>
    <row r="108" spans="1:7" ht="14.25">
      <c r="A108" s="48" t="s">
        <v>320</v>
      </c>
      <c r="B108" s="49" t="s">
        <v>622</v>
      </c>
      <c r="C108" s="49" t="s">
        <v>321</v>
      </c>
      <c r="D108" s="49"/>
      <c r="E108" s="49"/>
      <c r="F108" s="50"/>
      <c r="G108" s="177">
        <f>SUM(G115+G120+G109)</f>
        <v>72159400</v>
      </c>
    </row>
    <row r="109" spans="1:7" ht="15">
      <c r="A109" s="18" t="s">
        <v>37</v>
      </c>
      <c r="B109" s="24" t="s">
        <v>622</v>
      </c>
      <c r="C109" s="24" t="s">
        <v>321</v>
      </c>
      <c r="D109" s="28" t="s">
        <v>323</v>
      </c>
      <c r="E109" s="24"/>
      <c r="F109" s="34"/>
      <c r="G109" s="179">
        <f>SUM(G113+G110)</f>
        <v>68964400</v>
      </c>
    </row>
    <row r="110" spans="1:7" ht="30">
      <c r="A110" s="27" t="s">
        <v>246</v>
      </c>
      <c r="B110" s="24" t="s">
        <v>622</v>
      </c>
      <c r="C110" s="24" t="s">
        <v>321</v>
      </c>
      <c r="D110" s="24" t="s">
        <v>323</v>
      </c>
      <c r="E110" s="24" t="s">
        <v>247</v>
      </c>
      <c r="F110" s="34"/>
      <c r="G110" s="26">
        <f>SUM(G111)</f>
        <v>10000000</v>
      </c>
    </row>
    <row r="111" spans="1:7" ht="30">
      <c r="A111" s="23" t="s">
        <v>326</v>
      </c>
      <c r="B111" s="24" t="s">
        <v>622</v>
      </c>
      <c r="C111" s="24" t="s">
        <v>321</v>
      </c>
      <c r="D111" s="24" t="s">
        <v>323</v>
      </c>
      <c r="E111" s="24" t="s">
        <v>249</v>
      </c>
      <c r="F111" s="34"/>
      <c r="G111" s="26">
        <f>SUM(G112)</f>
        <v>10000000</v>
      </c>
    </row>
    <row r="112" spans="1:7" ht="15">
      <c r="A112" s="23" t="s">
        <v>23</v>
      </c>
      <c r="B112" s="24" t="s">
        <v>622</v>
      </c>
      <c r="C112" s="24" t="s">
        <v>321</v>
      </c>
      <c r="D112" s="24" t="s">
        <v>323</v>
      </c>
      <c r="E112" s="24" t="s">
        <v>249</v>
      </c>
      <c r="F112" s="34" t="s">
        <v>328</v>
      </c>
      <c r="G112" s="26">
        <v>10000000</v>
      </c>
    </row>
    <row r="113" spans="1:7" ht="15">
      <c r="A113" s="23" t="s">
        <v>260</v>
      </c>
      <c r="B113" s="24" t="s">
        <v>622</v>
      </c>
      <c r="C113" s="24" t="s">
        <v>321</v>
      </c>
      <c r="D113" s="28" t="s">
        <v>323</v>
      </c>
      <c r="E113" s="24" t="s">
        <v>283</v>
      </c>
      <c r="F113" s="34"/>
      <c r="G113" s="179">
        <f>SUM(G114)</f>
        <v>58964400</v>
      </c>
    </row>
    <row r="114" spans="1:7" ht="30">
      <c r="A114" s="336" t="s">
        <v>644</v>
      </c>
      <c r="B114" s="24" t="s">
        <v>622</v>
      </c>
      <c r="C114" s="24" t="s">
        <v>321</v>
      </c>
      <c r="D114" s="28" t="s">
        <v>323</v>
      </c>
      <c r="E114" s="24" t="s">
        <v>339</v>
      </c>
      <c r="F114" s="34" t="s">
        <v>328</v>
      </c>
      <c r="G114" s="179">
        <v>58964400</v>
      </c>
    </row>
    <row r="115" spans="1:7" ht="15">
      <c r="A115" s="18" t="s">
        <v>340</v>
      </c>
      <c r="B115" s="19" t="s">
        <v>622</v>
      </c>
      <c r="C115" s="19" t="s">
        <v>321</v>
      </c>
      <c r="D115" s="19" t="s">
        <v>341</v>
      </c>
      <c r="E115" s="19"/>
      <c r="F115" s="20"/>
      <c r="G115" s="178">
        <f>SUM(G116)</f>
        <v>1490000</v>
      </c>
    </row>
    <row r="116" spans="1:7" ht="30">
      <c r="A116" s="27" t="s">
        <v>246</v>
      </c>
      <c r="B116" s="28" t="s">
        <v>622</v>
      </c>
      <c r="C116" s="28" t="s">
        <v>321</v>
      </c>
      <c r="D116" s="28" t="s">
        <v>341</v>
      </c>
      <c r="E116" s="24" t="s">
        <v>247</v>
      </c>
      <c r="F116" s="29"/>
      <c r="G116" s="180">
        <f>SUM(G117)</f>
        <v>1490000</v>
      </c>
    </row>
    <row r="117" spans="1:7" ht="60">
      <c r="A117" s="23" t="s">
        <v>324</v>
      </c>
      <c r="B117" s="24" t="s">
        <v>622</v>
      </c>
      <c r="C117" s="24" t="s">
        <v>321</v>
      </c>
      <c r="D117" s="28" t="s">
        <v>341</v>
      </c>
      <c r="E117" s="24" t="s">
        <v>325</v>
      </c>
      <c r="F117" s="25"/>
      <c r="G117" s="179">
        <f>SUM(G118)</f>
        <v>1490000</v>
      </c>
    </row>
    <row r="118" spans="1:7" ht="30">
      <c r="A118" s="23" t="s">
        <v>326</v>
      </c>
      <c r="B118" s="24" t="s">
        <v>622</v>
      </c>
      <c r="C118" s="24" t="s">
        <v>321</v>
      </c>
      <c r="D118" s="28" t="s">
        <v>341</v>
      </c>
      <c r="E118" s="24" t="s">
        <v>249</v>
      </c>
      <c r="F118" s="25"/>
      <c r="G118" s="179">
        <f>SUM(G119)</f>
        <v>1490000</v>
      </c>
    </row>
    <row r="119" spans="1:7" ht="15">
      <c r="A119" s="23" t="s">
        <v>327</v>
      </c>
      <c r="B119" s="24" t="s">
        <v>622</v>
      </c>
      <c r="C119" s="24" t="s">
        <v>321</v>
      </c>
      <c r="D119" s="28" t="s">
        <v>341</v>
      </c>
      <c r="E119" s="24" t="s">
        <v>249</v>
      </c>
      <c r="F119" s="34" t="s">
        <v>328</v>
      </c>
      <c r="G119" s="179">
        <v>1490000</v>
      </c>
    </row>
    <row r="120" spans="1:7" ht="15">
      <c r="A120" s="82" t="s">
        <v>366</v>
      </c>
      <c r="B120" s="19" t="s">
        <v>622</v>
      </c>
      <c r="C120" s="19" t="s">
        <v>321</v>
      </c>
      <c r="D120" s="19" t="s">
        <v>367</v>
      </c>
      <c r="E120" s="19"/>
      <c r="F120" s="32"/>
      <c r="G120" s="178">
        <f>SUM(G121)</f>
        <v>1705000</v>
      </c>
    </row>
    <row r="121" spans="1:7" ht="15">
      <c r="A121" s="65" t="s">
        <v>256</v>
      </c>
      <c r="B121" s="28" t="s">
        <v>622</v>
      </c>
      <c r="C121" s="24" t="s">
        <v>321</v>
      </c>
      <c r="D121" s="24" t="s">
        <v>367</v>
      </c>
      <c r="E121" s="24" t="s">
        <v>257</v>
      </c>
      <c r="F121" s="25"/>
      <c r="G121" s="26">
        <f>SUM(G122:G123)</f>
        <v>1705000</v>
      </c>
    </row>
    <row r="122" spans="1:7" ht="45">
      <c r="A122" s="62" t="s">
        <v>258</v>
      </c>
      <c r="B122" s="28" t="s">
        <v>622</v>
      </c>
      <c r="C122" s="24" t="s">
        <v>321</v>
      </c>
      <c r="D122" s="24" t="s">
        <v>367</v>
      </c>
      <c r="E122" s="24" t="s">
        <v>259</v>
      </c>
      <c r="F122" s="25">
        <v>500</v>
      </c>
      <c r="G122" s="26">
        <v>395000</v>
      </c>
    </row>
    <row r="123" spans="1:7" ht="45">
      <c r="A123" s="62" t="s">
        <v>373</v>
      </c>
      <c r="B123" s="28" t="s">
        <v>622</v>
      </c>
      <c r="C123" s="24" t="s">
        <v>321</v>
      </c>
      <c r="D123" s="24" t="s">
        <v>367</v>
      </c>
      <c r="E123" s="24" t="s">
        <v>374</v>
      </c>
      <c r="F123" s="25">
        <v>500</v>
      </c>
      <c r="G123" s="26">
        <v>1310000</v>
      </c>
    </row>
    <row r="124" spans="1:7" s="143" customFormat="1" ht="15.75">
      <c r="A124" s="138" t="s">
        <v>389</v>
      </c>
      <c r="B124" s="49" t="s">
        <v>622</v>
      </c>
      <c r="C124" s="139" t="s">
        <v>390</v>
      </c>
      <c r="D124" s="139" t="s">
        <v>391</v>
      </c>
      <c r="E124" s="67" t="s">
        <v>391</v>
      </c>
      <c r="F124" s="68"/>
      <c r="G124" s="47">
        <f>SUM(G125)</f>
        <v>143000</v>
      </c>
    </row>
    <row r="125" spans="1:7" s="143" customFormat="1" ht="15">
      <c r="A125" s="69" t="s">
        <v>392</v>
      </c>
      <c r="B125" s="345"/>
      <c r="C125" s="70" t="s">
        <v>390</v>
      </c>
      <c r="D125" s="70" t="s">
        <v>393</v>
      </c>
      <c r="E125" s="70" t="s">
        <v>391</v>
      </c>
      <c r="F125" s="70" t="s">
        <v>391</v>
      </c>
      <c r="G125" s="71">
        <f>SUM(G128+G126)</f>
        <v>143000</v>
      </c>
    </row>
    <row r="126" spans="1:7" s="143" customFormat="1" ht="30">
      <c r="A126" s="72" t="s">
        <v>394</v>
      </c>
      <c r="B126" s="28" t="s">
        <v>622</v>
      </c>
      <c r="C126" s="70" t="s">
        <v>390</v>
      </c>
      <c r="D126" s="72" t="s">
        <v>393</v>
      </c>
      <c r="E126" s="72"/>
      <c r="F126" s="70"/>
      <c r="G126" s="71">
        <f>SUM(G127)</f>
        <v>13000</v>
      </c>
    </row>
    <row r="127" spans="1:7" s="143" customFormat="1" ht="30">
      <c r="A127" s="72" t="s">
        <v>43</v>
      </c>
      <c r="B127" s="28" t="s">
        <v>622</v>
      </c>
      <c r="C127" s="70" t="s">
        <v>390</v>
      </c>
      <c r="D127" s="72" t="s">
        <v>393</v>
      </c>
      <c r="E127" s="72" t="s">
        <v>45</v>
      </c>
      <c r="F127" s="70" t="s">
        <v>622</v>
      </c>
      <c r="G127" s="71">
        <v>13000</v>
      </c>
    </row>
    <row r="128" spans="1:7" ht="15">
      <c r="A128" s="23" t="s">
        <v>260</v>
      </c>
      <c r="B128" s="28" t="s">
        <v>622</v>
      </c>
      <c r="C128" s="70" t="s">
        <v>390</v>
      </c>
      <c r="D128" s="72" t="s">
        <v>393</v>
      </c>
      <c r="E128" s="72"/>
      <c r="F128" s="72"/>
      <c r="G128" s="71">
        <f>SUM(G129)</f>
        <v>130000</v>
      </c>
    </row>
    <row r="129" spans="1:7" ht="30">
      <c r="A129" s="72" t="s">
        <v>28</v>
      </c>
      <c r="B129" s="28" t="s">
        <v>622</v>
      </c>
      <c r="C129" s="70" t="s">
        <v>390</v>
      </c>
      <c r="D129" s="72" t="s">
        <v>393</v>
      </c>
      <c r="E129" s="72" t="s">
        <v>33</v>
      </c>
      <c r="F129" s="72" t="s">
        <v>227</v>
      </c>
      <c r="G129" s="71">
        <v>130000</v>
      </c>
    </row>
    <row r="130" spans="1:7" s="143" customFormat="1" ht="14.25">
      <c r="A130" s="337" t="s">
        <v>404</v>
      </c>
      <c r="B130" s="49" t="s">
        <v>622</v>
      </c>
      <c r="C130" s="139" t="s">
        <v>405</v>
      </c>
      <c r="D130" s="338"/>
      <c r="E130" s="338"/>
      <c r="F130" s="338"/>
      <c r="G130" s="140">
        <f>SUM(G131)</f>
        <v>19859000</v>
      </c>
    </row>
    <row r="131" spans="1:7" ht="15">
      <c r="A131" s="82" t="s">
        <v>416</v>
      </c>
      <c r="B131" s="28" t="s">
        <v>622</v>
      </c>
      <c r="C131" s="70" t="s">
        <v>405</v>
      </c>
      <c r="D131" s="72" t="s">
        <v>417</v>
      </c>
      <c r="E131" s="72"/>
      <c r="F131" s="72"/>
      <c r="G131" s="71">
        <f>G132+G136</f>
        <v>19859000</v>
      </c>
    </row>
    <row r="132" spans="1:7" ht="30">
      <c r="A132" s="27" t="s">
        <v>246</v>
      </c>
      <c r="B132" s="28" t="s">
        <v>622</v>
      </c>
      <c r="C132" s="346" t="s">
        <v>405</v>
      </c>
      <c r="D132" s="347" t="s">
        <v>417</v>
      </c>
      <c r="E132" s="347" t="s">
        <v>247</v>
      </c>
      <c r="F132" s="347"/>
      <c r="G132" s="348">
        <f>G133</f>
        <v>3350000</v>
      </c>
    </row>
    <row r="133" spans="1:7" ht="60">
      <c r="A133" s="23" t="s">
        <v>324</v>
      </c>
      <c r="B133" s="24" t="s">
        <v>622</v>
      </c>
      <c r="C133" s="70" t="s">
        <v>405</v>
      </c>
      <c r="D133" s="72" t="s">
        <v>417</v>
      </c>
      <c r="E133" s="72" t="s">
        <v>325</v>
      </c>
      <c r="F133" s="72"/>
      <c r="G133" s="71">
        <f>G134</f>
        <v>3350000</v>
      </c>
    </row>
    <row r="134" spans="1:7" ht="30">
      <c r="A134" s="23" t="s">
        <v>326</v>
      </c>
      <c r="B134" s="24" t="s">
        <v>622</v>
      </c>
      <c r="C134" s="70" t="s">
        <v>405</v>
      </c>
      <c r="D134" s="72" t="s">
        <v>417</v>
      </c>
      <c r="E134" s="72" t="s">
        <v>249</v>
      </c>
      <c r="F134" s="72"/>
      <c r="G134" s="71">
        <f>G135</f>
        <v>3350000</v>
      </c>
    </row>
    <row r="135" spans="1:7" ht="15">
      <c r="A135" s="336" t="s">
        <v>327</v>
      </c>
      <c r="B135" s="24" t="s">
        <v>622</v>
      </c>
      <c r="C135" s="70" t="s">
        <v>405</v>
      </c>
      <c r="D135" s="72" t="s">
        <v>417</v>
      </c>
      <c r="E135" s="72" t="s">
        <v>249</v>
      </c>
      <c r="F135" s="72" t="s">
        <v>328</v>
      </c>
      <c r="G135" s="71">
        <v>3350000</v>
      </c>
    </row>
    <row r="136" spans="1:7" ht="15">
      <c r="A136" s="23" t="s">
        <v>260</v>
      </c>
      <c r="B136" s="28" t="s">
        <v>622</v>
      </c>
      <c r="C136" s="70" t="s">
        <v>405</v>
      </c>
      <c r="D136" s="72" t="s">
        <v>417</v>
      </c>
      <c r="E136" s="72" t="s">
        <v>283</v>
      </c>
      <c r="F136" s="72"/>
      <c r="G136" s="71">
        <f>SUM(G137)</f>
        <v>16509000</v>
      </c>
    </row>
    <row r="137" spans="1:7" ht="30">
      <c r="A137" s="23" t="s">
        <v>20</v>
      </c>
      <c r="B137" s="28" t="s">
        <v>622</v>
      </c>
      <c r="C137" s="24" t="s">
        <v>405</v>
      </c>
      <c r="D137" s="24" t="s">
        <v>417</v>
      </c>
      <c r="E137" s="24" t="s">
        <v>19</v>
      </c>
      <c r="F137" s="34"/>
      <c r="G137" s="80">
        <f>SUM(G138)</f>
        <v>16509000</v>
      </c>
    </row>
    <row r="138" spans="1:7" ht="45">
      <c r="A138" s="23" t="s">
        <v>18</v>
      </c>
      <c r="B138" s="28" t="s">
        <v>622</v>
      </c>
      <c r="C138" s="24" t="s">
        <v>405</v>
      </c>
      <c r="D138" s="24" t="s">
        <v>417</v>
      </c>
      <c r="E138" s="24" t="s">
        <v>19</v>
      </c>
      <c r="F138" s="34" t="s">
        <v>328</v>
      </c>
      <c r="G138" s="80">
        <v>16509000</v>
      </c>
    </row>
    <row r="139" spans="1:7" ht="14.25">
      <c r="A139" s="48" t="s">
        <v>446</v>
      </c>
      <c r="B139" s="49" t="s">
        <v>622</v>
      </c>
      <c r="C139" s="49" t="s">
        <v>447</v>
      </c>
      <c r="D139" s="49"/>
      <c r="E139" s="49"/>
      <c r="F139" s="50"/>
      <c r="G139" s="177">
        <f>G140+G143+G146</f>
        <v>3296810</v>
      </c>
    </row>
    <row r="140" spans="1:7" s="181" customFormat="1" ht="17.25" customHeight="1">
      <c r="A140" s="18" t="s">
        <v>636</v>
      </c>
      <c r="B140" s="19" t="s">
        <v>622</v>
      </c>
      <c r="C140" s="19" t="s">
        <v>447</v>
      </c>
      <c r="D140" s="19" t="s">
        <v>463</v>
      </c>
      <c r="E140" s="19"/>
      <c r="F140" s="20"/>
      <c r="G140" s="178">
        <f>G141</f>
        <v>1202400</v>
      </c>
    </row>
    <row r="141" spans="1:7" s="181" customFormat="1" ht="45">
      <c r="A141" s="23" t="s">
        <v>30</v>
      </c>
      <c r="B141" s="24" t="s">
        <v>622</v>
      </c>
      <c r="C141" s="24" t="s">
        <v>447</v>
      </c>
      <c r="D141" s="24" t="s">
        <v>463</v>
      </c>
      <c r="E141" s="24" t="s">
        <v>29</v>
      </c>
      <c r="F141" s="34"/>
      <c r="G141" s="26">
        <v>1202400</v>
      </c>
    </row>
    <row r="142" spans="1:7" s="181" customFormat="1" ht="15">
      <c r="A142" s="23" t="s">
        <v>454</v>
      </c>
      <c r="B142" s="24" t="s">
        <v>622</v>
      </c>
      <c r="C142" s="24" t="s">
        <v>447</v>
      </c>
      <c r="D142" s="24" t="s">
        <v>463</v>
      </c>
      <c r="E142" s="24" t="s">
        <v>29</v>
      </c>
      <c r="F142" s="34" t="s">
        <v>455</v>
      </c>
      <c r="G142" s="26">
        <v>1202400</v>
      </c>
    </row>
    <row r="143" spans="1:7" s="181" customFormat="1" ht="15">
      <c r="A143" s="18" t="s">
        <v>522</v>
      </c>
      <c r="B143" s="19" t="s">
        <v>622</v>
      </c>
      <c r="C143" s="19" t="s">
        <v>447</v>
      </c>
      <c r="D143" s="19" t="s">
        <v>523</v>
      </c>
      <c r="E143" s="19"/>
      <c r="F143" s="32"/>
      <c r="G143" s="21">
        <f>G144</f>
        <v>970200</v>
      </c>
    </row>
    <row r="144" spans="1:7" s="181" customFormat="1" ht="60">
      <c r="A144" s="23" t="s">
        <v>468</v>
      </c>
      <c r="B144" s="24" t="s">
        <v>622</v>
      </c>
      <c r="C144" s="24" t="s">
        <v>447</v>
      </c>
      <c r="D144" s="24" t="s">
        <v>523</v>
      </c>
      <c r="E144" s="24" t="s">
        <v>469</v>
      </c>
      <c r="F144" s="25"/>
      <c r="G144" s="179">
        <f>SUM(G145)</f>
        <v>970200</v>
      </c>
    </row>
    <row r="145" spans="1:7" s="181" customFormat="1" ht="15">
      <c r="A145" s="23" t="s">
        <v>454</v>
      </c>
      <c r="B145" s="24" t="s">
        <v>622</v>
      </c>
      <c r="C145" s="24" t="s">
        <v>447</v>
      </c>
      <c r="D145" s="24" t="s">
        <v>523</v>
      </c>
      <c r="E145" s="24" t="s">
        <v>469</v>
      </c>
      <c r="F145" s="34" t="s">
        <v>455</v>
      </c>
      <c r="G145" s="179">
        <v>970200</v>
      </c>
    </row>
    <row r="146" spans="1:7" s="181" customFormat="1" ht="15">
      <c r="A146" s="18" t="s">
        <v>539</v>
      </c>
      <c r="B146" s="19" t="s">
        <v>622</v>
      </c>
      <c r="C146" s="19" t="s">
        <v>447</v>
      </c>
      <c r="D146" s="19" t="s">
        <v>540</v>
      </c>
      <c r="E146" s="19"/>
      <c r="F146" s="20"/>
      <c r="G146" s="178">
        <f>SUM(G147+G152)</f>
        <v>1124210</v>
      </c>
    </row>
    <row r="147" spans="1:7" s="181" customFormat="1" ht="30">
      <c r="A147" s="18" t="s">
        <v>542</v>
      </c>
      <c r="B147" s="24" t="s">
        <v>622</v>
      </c>
      <c r="C147" s="19" t="s">
        <v>447</v>
      </c>
      <c r="D147" s="19" t="s">
        <v>540</v>
      </c>
      <c r="E147" s="49" t="s">
        <v>543</v>
      </c>
      <c r="F147" s="20"/>
      <c r="G147" s="21">
        <f>SUM(G149+G148)</f>
        <v>1094210</v>
      </c>
    </row>
    <row r="148" spans="1:7" s="181" customFormat="1" ht="15">
      <c r="A148" s="23" t="s">
        <v>35</v>
      </c>
      <c r="B148" s="24" t="s">
        <v>622</v>
      </c>
      <c r="C148" s="24" t="s">
        <v>447</v>
      </c>
      <c r="D148" s="24" t="s">
        <v>540</v>
      </c>
      <c r="E148" s="24" t="s">
        <v>545</v>
      </c>
      <c r="F148" s="344" t="s">
        <v>36</v>
      </c>
      <c r="G148" s="343">
        <v>515000</v>
      </c>
    </row>
    <row r="149" spans="1:7" s="181" customFormat="1" ht="30">
      <c r="A149" s="23" t="s">
        <v>552</v>
      </c>
      <c r="B149" s="24" t="s">
        <v>622</v>
      </c>
      <c r="C149" s="24" t="s">
        <v>447</v>
      </c>
      <c r="D149" s="24" t="s">
        <v>540</v>
      </c>
      <c r="E149" s="24" t="s">
        <v>553</v>
      </c>
      <c r="F149" s="34" t="s">
        <v>554</v>
      </c>
      <c r="G149" s="26">
        <f>SUM(G150:G151)</f>
        <v>579210</v>
      </c>
    </row>
    <row r="150" spans="1:7" s="181" customFormat="1" ht="30">
      <c r="A150" s="23" t="s">
        <v>555</v>
      </c>
      <c r="B150" s="24" t="s">
        <v>622</v>
      </c>
      <c r="C150" s="24" t="s">
        <v>447</v>
      </c>
      <c r="D150" s="24" t="s">
        <v>540</v>
      </c>
      <c r="E150" s="24" t="s">
        <v>553</v>
      </c>
      <c r="F150" s="34" t="s">
        <v>554</v>
      </c>
      <c r="G150" s="26">
        <v>290600</v>
      </c>
    </row>
    <row r="151" spans="1:7" s="181" customFormat="1" ht="15">
      <c r="A151" s="23" t="s">
        <v>556</v>
      </c>
      <c r="B151" s="24" t="s">
        <v>622</v>
      </c>
      <c r="C151" s="24" t="s">
        <v>447</v>
      </c>
      <c r="D151" s="24" t="s">
        <v>540</v>
      </c>
      <c r="E151" s="24" t="s">
        <v>553</v>
      </c>
      <c r="F151" s="34" t="s">
        <v>554</v>
      </c>
      <c r="G151" s="26">
        <v>288610</v>
      </c>
    </row>
    <row r="152" spans="1:7" s="181" customFormat="1" ht="15">
      <c r="A152" s="27" t="s">
        <v>557</v>
      </c>
      <c r="B152" s="24" t="s">
        <v>622</v>
      </c>
      <c r="C152" s="24" t="s">
        <v>447</v>
      </c>
      <c r="D152" s="24" t="s">
        <v>540</v>
      </c>
      <c r="E152" s="24" t="s">
        <v>257</v>
      </c>
      <c r="F152" s="34"/>
      <c r="G152" s="26">
        <f>SUM(G153:G153)</f>
        <v>30000</v>
      </c>
    </row>
    <row r="153" spans="1:7" s="181" customFormat="1" ht="30">
      <c r="A153" s="23" t="s">
        <v>559</v>
      </c>
      <c r="B153" s="24" t="s">
        <v>622</v>
      </c>
      <c r="C153" s="24" t="s">
        <v>447</v>
      </c>
      <c r="D153" s="24" t="s">
        <v>540</v>
      </c>
      <c r="E153" s="24" t="s">
        <v>560</v>
      </c>
      <c r="F153" s="25">
        <v>500</v>
      </c>
      <c r="G153" s="26">
        <v>30000</v>
      </c>
    </row>
    <row r="154" spans="1:7" ht="14.25">
      <c r="A154" s="48" t="s">
        <v>561</v>
      </c>
      <c r="B154" s="182" t="s">
        <v>622</v>
      </c>
      <c r="C154" s="49" t="s">
        <v>562</v>
      </c>
      <c r="D154" s="49" t="s">
        <v>562</v>
      </c>
      <c r="E154" s="49"/>
      <c r="F154" s="50"/>
      <c r="G154" s="47">
        <f>SUM(G156)</f>
        <v>586000</v>
      </c>
    </row>
    <row r="155" spans="1:7" s="181" customFormat="1" ht="15">
      <c r="A155" s="106" t="s">
        <v>563</v>
      </c>
      <c r="B155" s="24" t="s">
        <v>622</v>
      </c>
      <c r="C155" s="24" t="s">
        <v>562</v>
      </c>
      <c r="D155" s="24" t="s">
        <v>564</v>
      </c>
      <c r="E155" s="49"/>
      <c r="F155" s="50"/>
      <c r="G155" s="30">
        <v>586000</v>
      </c>
    </row>
    <row r="156" spans="1:7" s="181" customFormat="1" ht="15">
      <c r="A156" s="65" t="s">
        <v>256</v>
      </c>
      <c r="B156" s="24" t="s">
        <v>622</v>
      </c>
      <c r="C156" s="24" t="s">
        <v>562</v>
      </c>
      <c r="D156" s="24" t="s">
        <v>564</v>
      </c>
      <c r="E156" s="24" t="s">
        <v>257</v>
      </c>
      <c r="F156" s="25">
        <v>500</v>
      </c>
      <c r="G156" s="26">
        <f>SUM(G157:G157)</f>
        <v>586000</v>
      </c>
    </row>
    <row r="157" spans="1:7" s="181" customFormat="1" ht="45">
      <c r="A157" s="62" t="s">
        <v>609</v>
      </c>
      <c r="B157" s="24" t="s">
        <v>622</v>
      </c>
      <c r="C157" s="24" t="s">
        <v>562</v>
      </c>
      <c r="D157" s="24" t="s">
        <v>564</v>
      </c>
      <c r="E157" s="24" t="s">
        <v>566</v>
      </c>
      <c r="F157" s="25">
        <v>500</v>
      </c>
      <c r="G157" s="26">
        <v>586000</v>
      </c>
    </row>
    <row r="158" spans="1:7" ht="63">
      <c r="A158" s="172" t="s">
        <v>39</v>
      </c>
      <c r="B158" s="173" t="s">
        <v>399</v>
      </c>
      <c r="C158" s="173"/>
      <c r="D158" s="173"/>
      <c r="E158" s="173"/>
      <c r="F158" s="175"/>
      <c r="G158" s="176">
        <f>SUM(G159+G168)</f>
        <v>1665000</v>
      </c>
    </row>
    <row r="159" spans="1:7" ht="14.25">
      <c r="A159" s="48" t="s">
        <v>637</v>
      </c>
      <c r="B159" s="49" t="s">
        <v>399</v>
      </c>
      <c r="C159" s="49" t="s">
        <v>183</v>
      </c>
      <c r="D159" s="49"/>
      <c r="E159" s="49"/>
      <c r="F159" s="50"/>
      <c r="G159" s="177">
        <f>SUM(G160)</f>
        <v>1175000</v>
      </c>
    </row>
    <row r="160" spans="1:7" s="181" customFormat="1" ht="45">
      <c r="A160" s="27" t="s">
        <v>638</v>
      </c>
      <c r="B160" s="28" t="s">
        <v>399</v>
      </c>
      <c r="C160" s="28" t="s">
        <v>183</v>
      </c>
      <c r="D160" s="28" t="s">
        <v>196</v>
      </c>
      <c r="E160" s="24" t="s">
        <v>639</v>
      </c>
      <c r="F160" s="29"/>
      <c r="G160" s="180">
        <f>SUM(G161+G164)</f>
        <v>1175000</v>
      </c>
    </row>
    <row r="161" spans="1:7" s="181" customFormat="1" ht="45">
      <c r="A161" s="23" t="s">
        <v>640</v>
      </c>
      <c r="B161" s="24" t="s">
        <v>399</v>
      </c>
      <c r="C161" s="24" t="s">
        <v>183</v>
      </c>
      <c r="D161" s="24" t="s">
        <v>196</v>
      </c>
      <c r="E161" s="24" t="s">
        <v>187</v>
      </c>
      <c r="F161" s="25"/>
      <c r="G161" s="179">
        <f>SUM(G162)</f>
        <v>690000</v>
      </c>
    </row>
    <row r="162" spans="1:7" s="181" customFormat="1" ht="15">
      <c r="A162" s="23" t="s">
        <v>541</v>
      </c>
      <c r="B162" s="24" t="s">
        <v>399</v>
      </c>
      <c r="C162" s="24" t="s">
        <v>183</v>
      </c>
      <c r="D162" s="24" t="s">
        <v>196</v>
      </c>
      <c r="E162" s="24" t="s">
        <v>189</v>
      </c>
      <c r="F162" s="25"/>
      <c r="G162" s="179">
        <f>SUM(G163)</f>
        <v>690000</v>
      </c>
    </row>
    <row r="163" spans="1:7" s="181" customFormat="1" ht="15">
      <c r="A163" s="23" t="s">
        <v>190</v>
      </c>
      <c r="B163" s="24" t="s">
        <v>399</v>
      </c>
      <c r="C163" s="24" t="s">
        <v>183</v>
      </c>
      <c r="D163" s="24" t="s">
        <v>196</v>
      </c>
      <c r="E163" s="24" t="s">
        <v>199</v>
      </c>
      <c r="F163" s="25">
        <v>500</v>
      </c>
      <c r="G163" s="179">
        <v>690000</v>
      </c>
    </row>
    <row r="164" spans="1:7" s="181" customFormat="1" ht="15">
      <c r="A164" s="27" t="s">
        <v>641</v>
      </c>
      <c r="B164" s="28" t="s">
        <v>399</v>
      </c>
      <c r="C164" s="28" t="s">
        <v>183</v>
      </c>
      <c r="D164" s="28" t="s">
        <v>240</v>
      </c>
      <c r="E164" s="28"/>
      <c r="F164" s="29"/>
      <c r="G164" s="180">
        <f>SUM(G165)</f>
        <v>485000</v>
      </c>
    </row>
    <row r="165" spans="1:7" s="181" customFormat="1" ht="45">
      <c r="A165" s="23" t="s">
        <v>241</v>
      </c>
      <c r="B165" s="24" t="s">
        <v>399</v>
      </c>
      <c r="C165" s="24" t="s">
        <v>183</v>
      </c>
      <c r="D165" s="24" t="s">
        <v>240</v>
      </c>
      <c r="E165" s="24" t="s">
        <v>242</v>
      </c>
      <c r="F165" s="25"/>
      <c r="G165" s="179">
        <f>SUM(G166)</f>
        <v>485000</v>
      </c>
    </row>
    <row r="166" spans="1:7" s="181" customFormat="1" ht="45">
      <c r="A166" s="23" t="s">
        <v>243</v>
      </c>
      <c r="B166" s="24" t="s">
        <v>399</v>
      </c>
      <c r="C166" s="24" t="s">
        <v>183</v>
      </c>
      <c r="D166" s="24" t="s">
        <v>240</v>
      </c>
      <c r="E166" s="24" t="s">
        <v>244</v>
      </c>
      <c r="F166" s="25"/>
      <c r="G166" s="179">
        <f>SUM(G167:G167)</f>
        <v>485000</v>
      </c>
    </row>
    <row r="167" spans="1:7" s="181" customFormat="1" ht="15">
      <c r="A167" s="23" t="s">
        <v>190</v>
      </c>
      <c r="B167" s="24" t="s">
        <v>399</v>
      </c>
      <c r="C167" s="24" t="s">
        <v>183</v>
      </c>
      <c r="D167" s="24" t="s">
        <v>240</v>
      </c>
      <c r="E167" s="24" t="s">
        <v>244</v>
      </c>
      <c r="F167" s="25">
        <v>500</v>
      </c>
      <c r="G167" s="179">
        <v>485000</v>
      </c>
    </row>
    <row r="168" spans="1:7" s="181" customFormat="1" ht="14.25">
      <c r="A168" s="48" t="s">
        <v>305</v>
      </c>
      <c r="B168" s="49" t="s">
        <v>399</v>
      </c>
      <c r="C168" s="49" t="s">
        <v>287</v>
      </c>
      <c r="D168" s="49" t="s">
        <v>306</v>
      </c>
      <c r="E168" s="49"/>
      <c r="F168" s="50"/>
      <c r="G168" s="177">
        <f>SUM(G169)</f>
        <v>490000</v>
      </c>
    </row>
    <row r="169" spans="1:7" s="181" customFormat="1" ht="30">
      <c r="A169" s="27" t="s">
        <v>307</v>
      </c>
      <c r="B169" s="28" t="s">
        <v>399</v>
      </c>
      <c r="C169" s="28" t="s">
        <v>287</v>
      </c>
      <c r="D169" s="28" t="s">
        <v>306</v>
      </c>
      <c r="E169" s="28" t="s">
        <v>308</v>
      </c>
      <c r="F169" s="29"/>
      <c r="G169" s="180">
        <f>SUM(G170)</f>
        <v>490000</v>
      </c>
    </row>
    <row r="170" spans="1:7" s="181" customFormat="1" ht="15">
      <c r="A170" s="23" t="s">
        <v>309</v>
      </c>
      <c r="B170" s="24" t="s">
        <v>399</v>
      </c>
      <c r="C170" s="24" t="s">
        <v>287</v>
      </c>
      <c r="D170" s="24" t="s">
        <v>306</v>
      </c>
      <c r="E170" s="24" t="s">
        <v>310</v>
      </c>
      <c r="F170" s="25"/>
      <c r="G170" s="179">
        <f>SUM(G171)</f>
        <v>490000</v>
      </c>
    </row>
    <row r="171" spans="1:7" s="181" customFormat="1" ht="15">
      <c r="A171" s="23" t="s">
        <v>190</v>
      </c>
      <c r="B171" s="24" t="s">
        <v>399</v>
      </c>
      <c r="C171" s="24" t="s">
        <v>287</v>
      </c>
      <c r="D171" s="24" t="s">
        <v>306</v>
      </c>
      <c r="E171" s="24" t="s">
        <v>310</v>
      </c>
      <c r="F171" s="25">
        <v>500</v>
      </c>
      <c r="G171" s="179">
        <v>490000</v>
      </c>
    </row>
    <row r="172" spans="1:7" ht="47.25">
      <c r="A172" s="172" t="s">
        <v>40</v>
      </c>
      <c r="B172" s="173" t="s">
        <v>554</v>
      </c>
      <c r="C172" s="173"/>
      <c r="D172" s="173"/>
      <c r="E172" s="173"/>
      <c r="F172" s="183"/>
      <c r="G172" s="176">
        <f>SUM(G173+G179+G230+G253)</f>
        <v>439109283</v>
      </c>
    </row>
    <row r="173" spans="1:7" ht="15.75">
      <c r="A173" s="15" t="s">
        <v>637</v>
      </c>
      <c r="B173" s="45" t="s">
        <v>554</v>
      </c>
      <c r="C173" s="45"/>
      <c r="D173" s="45"/>
      <c r="E173" s="45"/>
      <c r="F173" s="107"/>
      <c r="G173" s="171">
        <f>SUM(G174)</f>
        <v>1443400</v>
      </c>
    </row>
    <row r="174" spans="1:7" s="181" customFormat="1" ht="14.25">
      <c r="A174" s="63" t="s">
        <v>637</v>
      </c>
      <c r="B174" s="49" t="s">
        <v>554</v>
      </c>
      <c r="C174" s="49" t="s">
        <v>183</v>
      </c>
      <c r="D174" s="49"/>
      <c r="E174" s="49"/>
      <c r="F174" s="75"/>
      <c r="G174" s="177">
        <f>SUM(G175)</f>
        <v>1443400</v>
      </c>
    </row>
    <row r="175" spans="1:7" s="181" customFormat="1" ht="48" customHeight="1">
      <c r="A175" s="18" t="s">
        <v>195</v>
      </c>
      <c r="B175" s="28" t="s">
        <v>554</v>
      </c>
      <c r="C175" s="28" t="s">
        <v>183</v>
      </c>
      <c r="D175" s="28" t="s">
        <v>196</v>
      </c>
      <c r="E175" s="28" t="s">
        <v>181</v>
      </c>
      <c r="F175" s="29" t="s">
        <v>181</v>
      </c>
      <c r="G175" s="180">
        <f>SUM(G176)</f>
        <v>1443400</v>
      </c>
    </row>
    <row r="176" spans="1:7" s="181" customFormat="1" ht="45">
      <c r="A176" s="23" t="s">
        <v>186</v>
      </c>
      <c r="B176" s="24" t="s">
        <v>554</v>
      </c>
      <c r="C176" s="24" t="s">
        <v>183</v>
      </c>
      <c r="D176" s="24" t="s">
        <v>196</v>
      </c>
      <c r="E176" s="24" t="s">
        <v>187</v>
      </c>
      <c r="F176" s="25" t="s">
        <v>181</v>
      </c>
      <c r="G176" s="179">
        <f>SUM(G177)</f>
        <v>1443400</v>
      </c>
    </row>
    <row r="177" spans="1:7" s="181" customFormat="1" ht="15">
      <c r="A177" s="23" t="s">
        <v>188</v>
      </c>
      <c r="B177" s="24" t="s">
        <v>554</v>
      </c>
      <c r="C177" s="24" t="s">
        <v>183</v>
      </c>
      <c r="D177" s="24" t="s">
        <v>196</v>
      </c>
      <c r="E177" s="24" t="s">
        <v>208</v>
      </c>
      <c r="F177" s="25" t="s">
        <v>181</v>
      </c>
      <c r="G177" s="179">
        <v>1443400</v>
      </c>
    </row>
    <row r="178" spans="1:7" s="181" customFormat="1" ht="43.5" customHeight="1">
      <c r="A178" s="23" t="s">
        <v>642</v>
      </c>
      <c r="B178" s="24" t="s">
        <v>554</v>
      </c>
      <c r="C178" s="24" t="s">
        <v>183</v>
      </c>
      <c r="D178" s="24" t="s">
        <v>196</v>
      </c>
      <c r="E178" s="24" t="s">
        <v>208</v>
      </c>
      <c r="F178" s="25">
        <v>500</v>
      </c>
      <c r="G178" s="179">
        <v>1443400</v>
      </c>
    </row>
    <row r="179" spans="1:7" ht="14.25">
      <c r="A179" s="63" t="s">
        <v>320</v>
      </c>
      <c r="B179" s="49" t="s">
        <v>554</v>
      </c>
      <c r="C179" s="49" t="s">
        <v>321</v>
      </c>
      <c r="D179" s="49"/>
      <c r="E179" s="49"/>
      <c r="F179" s="50"/>
      <c r="G179" s="177">
        <f>SUM(G180+G188+G211+G218)</f>
        <v>409362483</v>
      </c>
    </row>
    <row r="180" spans="1:7" s="181" customFormat="1" ht="15">
      <c r="A180" s="184" t="s">
        <v>322</v>
      </c>
      <c r="B180" s="19" t="s">
        <v>554</v>
      </c>
      <c r="C180" s="19" t="s">
        <v>321</v>
      </c>
      <c r="D180" s="19" t="s">
        <v>323</v>
      </c>
      <c r="E180" s="19"/>
      <c r="F180" s="20"/>
      <c r="G180" s="178">
        <f>SUM(G181+G186)</f>
        <v>145413678</v>
      </c>
    </row>
    <row r="181" spans="1:7" s="181" customFormat="1" ht="15">
      <c r="A181" s="185" t="s">
        <v>329</v>
      </c>
      <c r="B181" s="24" t="s">
        <v>554</v>
      </c>
      <c r="C181" s="24" t="s">
        <v>321</v>
      </c>
      <c r="D181" s="24" t="s">
        <v>323</v>
      </c>
      <c r="E181" s="24" t="s">
        <v>330</v>
      </c>
      <c r="F181" s="25"/>
      <c r="G181" s="179">
        <f>SUM(G182)</f>
        <v>145291678</v>
      </c>
    </row>
    <row r="182" spans="1:7" s="181" customFormat="1" ht="15">
      <c r="A182" s="23" t="s">
        <v>331</v>
      </c>
      <c r="B182" s="24" t="s">
        <v>554</v>
      </c>
      <c r="C182" s="24" t="s">
        <v>321</v>
      </c>
      <c r="D182" s="24" t="s">
        <v>323</v>
      </c>
      <c r="E182" s="24" t="s">
        <v>332</v>
      </c>
      <c r="F182" s="25" t="s">
        <v>181</v>
      </c>
      <c r="G182" s="179">
        <f>SUM(G183:G185)</f>
        <v>145291678</v>
      </c>
    </row>
    <row r="183" spans="1:7" s="181" customFormat="1" ht="15">
      <c r="A183" s="23" t="s">
        <v>333</v>
      </c>
      <c r="B183" s="24" t="s">
        <v>554</v>
      </c>
      <c r="C183" s="24" t="s">
        <v>321</v>
      </c>
      <c r="D183" s="24" t="s">
        <v>323</v>
      </c>
      <c r="E183" s="24" t="s">
        <v>332</v>
      </c>
      <c r="F183" s="34" t="s">
        <v>334</v>
      </c>
      <c r="G183" s="179">
        <v>131357678</v>
      </c>
    </row>
    <row r="184" spans="1:7" s="181" customFormat="1" ht="30">
      <c r="A184" s="23" t="s">
        <v>335</v>
      </c>
      <c r="B184" s="24" t="s">
        <v>554</v>
      </c>
      <c r="C184" s="24" t="s">
        <v>321</v>
      </c>
      <c r="D184" s="24" t="s">
        <v>323</v>
      </c>
      <c r="E184" s="24" t="s">
        <v>332</v>
      </c>
      <c r="F184" s="34" t="s">
        <v>334</v>
      </c>
      <c r="G184" s="179">
        <v>13142000</v>
      </c>
    </row>
    <row r="185" spans="1:7" s="181" customFormat="1" ht="45">
      <c r="A185" s="23" t="s">
        <v>643</v>
      </c>
      <c r="B185" s="24" t="s">
        <v>554</v>
      </c>
      <c r="C185" s="24" t="s">
        <v>321</v>
      </c>
      <c r="D185" s="24" t="s">
        <v>323</v>
      </c>
      <c r="E185" s="24" t="s">
        <v>332</v>
      </c>
      <c r="F185" s="34" t="s">
        <v>337</v>
      </c>
      <c r="G185" s="26">
        <v>792000</v>
      </c>
    </row>
    <row r="186" spans="1:7" s="181" customFormat="1" ht="15">
      <c r="A186" s="23" t="s">
        <v>260</v>
      </c>
      <c r="B186" s="24" t="s">
        <v>554</v>
      </c>
      <c r="C186" s="24" t="s">
        <v>321</v>
      </c>
      <c r="D186" s="24" t="s">
        <v>323</v>
      </c>
      <c r="E186" s="24"/>
      <c r="F186" s="34"/>
      <c r="G186" s="26">
        <f>SUM(G187)</f>
        <v>122000</v>
      </c>
    </row>
    <row r="187" spans="1:7" s="181" customFormat="1" ht="30">
      <c r="A187" s="23" t="s">
        <v>644</v>
      </c>
      <c r="B187" s="24" t="s">
        <v>554</v>
      </c>
      <c r="C187" s="24" t="s">
        <v>321</v>
      </c>
      <c r="D187" s="24" t="s">
        <v>323</v>
      </c>
      <c r="E187" s="24" t="s">
        <v>339</v>
      </c>
      <c r="F187" s="34" t="s">
        <v>227</v>
      </c>
      <c r="G187" s="26">
        <v>122000</v>
      </c>
    </row>
    <row r="188" spans="1:7" s="181" customFormat="1" ht="15">
      <c r="A188" s="18" t="s">
        <v>340</v>
      </c>
      <c r="B188" s="22"/>
      <c r="C188" s="19" t="s">
        <v>321</v>
      </c>
      <c r="D188" s="19" t="s">
        <v>341</v>
      </c>
      <c r="E188" s="19"/>
      <c r="F188" s="32"/>
      <c r="G188" s="21">
        <f>SUM(G189+G197+G202+G208)</f>
        <v>234730065</v>
      </c>
    </row>
    <row r="189" spans="1:7" s="181" customFormat="1" ht="30">
      <c r="A189" s="27" t="s">
        <v>342</v>
      </c>
      <c r="B189" s="24" t="s">
        <v>554</v>
      </c>
      <c r="C189" s="28" t="s">
        <v>321</v>
      </c>
      <c r="D189" s="28" t="s">
        <v>341</v>
      </c>
      <c r="E189" s="24" t="s">
        <v>343</v>
      </c>
      <c r="F189" s="29" t="s">
        <v>181</v>
      </c>
      <c r="G189" s="30">
        <f>SUM(G190)</f>
        <v>188554931</v>
      </c>
    </row>
    <row r="190" spans="1:7" s="181" customFormat="1" ht="15">
      <c r="A190" s="23" t="s">
        <v>344</v>
      </c>
      <c r="B190" s="24" t="s">
        <v>554</v>
      </c>
      <c r="C190" s="24" t="s">
        <v>321</v>
      </c>
      <c r="D190" s="24" t="s">
        <v>341</v>
      </c>
      <c r="E190" s="24" t="s">
        <v>345</v>
      </c>
      <c r="F190" s="25" t="s">
        <v>334</v>
      </c>
      <c r="G190" s="26">
        <f>SUM(G191:G196)</f>
        <v>188554931</v>
      </c>
    </row>
    <row r="191" spans="1:7" s="181" customFormat="1" ht="45.75" customHeight="1">
      <c r="A191" s="23" t="s">
        <v>346</v>
      </c>
      <c r="B191" s="24" t="s">
        <v>554</v>
      </c>
      <c r="C191" s="24" t="s">
        <v>321</v>
      </c>
      <c r="D191" s="24" t="s">
        <v>341</v>
      </c>
      <c r="E191" s="24" t="s">
        <v>345</v>
      </c>
      <c r="F191" s="25" t="s">
        <v>334</v>
      </c>
      <c r="G191" s="26">
        <v>146398700</v>
      </c>
    </row>
    <row r="192" spans="1:7" s="181" customFormat="1" ht="45">
      <c r="A192" s="23" t="s">
        <v>347</v>
      </c>
      <c r="B192" s="24" t="s">
        <v>554</v>
      </c>
      <c r="C192" s="24" t="s">
        <v>321</v>
      </c>
      <c r="D192" s="24" t="s">
        <v>341</v>
      </c>
      <c r="E192" s="24" t="s">
        <v>348</v>
      </c>
      <c r="F192" s="25" t="s">
        <v>334</v>
      </c>
      <c r="G192" s="26">
        <v>3662000</v>
      </c>
    </row>
    <row r="193" spans="1:7" s="181" customFormat="1" ht="15">
      <c r="A193" s="23" t="s">
        <v>349</v>
      </c>
      <c r="B193" s="24" t="s">
        <v>554</v>
      </c>
      <c r="C193" s="24" t="s">
        <v>321</v>
      </c>
      <c r="D193" s="24" t="s">
        <v>341</v>
      </c>
      <c r="E193" s="24" t="s">
        <v>345</v>
      </c>
      <c r="F193" s="25" t="s">
        <v>334</v>
      </c>
      <c r="G193" s="26">
        <v>35032231</v>
      </c>
    </row>
    <row r="194" spans="1:7" s="181" customFormat="1" ht="60">
      <c r="A194" s="23" t="s">
        <v>600</v>
      </c>
      <c r="B194" s="24" t="s">
        <v>554</v>
      </c>
      <c r="C194" s="24" t="s">
        <v>321</v>
      </c>
      <c r="D194" s="24" t="s">
        <v>341</v>
      </c>
      <c r="E194" s="24" t="s">
        <v>345</v>
      </c>
      <c r="F194" s="25" t="s">
        <v>334</v>
      </c>
      <c r="G194" s="26">
        <v>940000</v>
      </c>
    </row>
    <row r="195" spans="1:7" s="181" customFormat="1" ht="32.25" customHeight="1">
      <c r="A195" s="23" t="s">
        <v>351</v>
      </c>
      <c r="B195" s="24" t="s">
        <v>554</v>
      </c>
      <c r="C195" s="24" t="s">
        <v>321</v>
      </c>
      <c r="D195" s="24" t="s">
        <v>341</v>
      </c>
      <c r="E195" s="24" t="s">
        <v>345</v>
      </c>
      <c r="F195" s="34" t="s">
        <v>334</v>
      </c>
      <c r="G195" s="26">
        <v>103000</v>
      </c>
    </row>
    <row r="196" spans="1:7" s="181" customFormat="1" ht="30">
      <c r="A196" s="23" t="s">
        <v>352</v>
      </c>
      <c r="B196" s="24" t="s">
        <v>554</v>
      </c>
      <c r="C196" s="24" t="s">
        <v>321</v>
      </c>
      <c r="D196" s="24" t="s">
        <v>341</v>
      </c>
      <c r="E196" s="24" t="s">
        <v>345</v>
      </c>
      <c r="F196" s="25" t="s">
        <v>334</v>
      </c>
      <c r="G196" s="26">
        <v>2419000</v>
      </c>
    </row>
    <row r="197" spans="1:7" s="181" customFormat="1" ht="15">
      <c r="A197" s="27" t="s">
        <v>353</v>
      </c>
      <c r="B197" s="24" t="s">
        <v>554</v>
      </c>
      <c r="C197" s="28" t="s">
        <v>321</v>
      </c>
      <c r="D197" s="28" t="s">
        <v>341</v>
      </c>
      <c r="E197" s="28" t="s">
        <v>354</v>
      </c>
      <c r="F197" s="29" t="s">
        <v>181</v>
      </c>
      <c r="G197" s="30">
        <f>SUM(G198)</f>
        <v>30542034</v>
      </c>
    </row>
    <row r="198" spans="1:7" s="181" customFormat="1" ht="15">
      <c r="A198" s="23" t="s">
        <v>331</v>
      </c>
      <c r="B198" s="24" t="s">
        <v>554</v>
      </c>
      <c r="C198" s="24" t="s">
        <v>321</v>
      </c>
      <c r="D198" s="24" t="s">
        <v>341</v>
      </c>
      <c r="E198" s="24" t="s">
        <v>355</v>
      </c>
      <c r="F198" s="25" t="s">
        <v>181</v>
      </c>
      <c r="G198" s="26">
        <f>SUM(G199:G201)</f>
        <v>30542034</v>
      </c>
    </row>
    <row r="199" spans="1:7" s="181" customFormat="1" ht="15">
      <c r="A199" s="23" t="s">
        <v>349</v>
      </c>
      <c r="B199" s="24" t="s">
        <v>554</v>
      </c>
      <c r="C199" s="24" t="s">
        <v>321</v>
      </c>
      <c r="D199" s="24" t="s">
        <v>341</v>
      </c>
      <c r="E199" s="24" t="s">
        <v>355</v>
      </c>
      <c r="F199" s="25" t="s">
        <v>334</v>
      </c>
      <c r="G199" s="26">
        <v>28563034</v>
      </c>
    </row>
    <row r="200" spans="1:7" s="181" customFormat="1" ht="45">
      <c r="A200" s="23" t="s">
        <v>645</v>
      </c>
      <c r="B200" s="24" t="s">
        <v>554</v>
      </c>
      <c r="C200" s="24" t="s">
        <v>321</v>
      </c>
      <c r="D200" s="24" t="s">
        <v>341</v>
      </c>
      <c r="E200" s="24" t="s">
        <v>355</v>
      </c>
      <c r="F200" s="25" t="s">
        <v>334</v>
      </c>
      <c r="G200" s="26">
        <v>264000</v>
      </c>
    </row>
    <row r="201" spans="1:7" s="181" customFormat="1" ht="30">
      <c r="A201" s="23" t="s">
        <v>352</v>
      </c>
      <c r="B201" s="24" t="s">
        <v>554</v>
      </c>
      <c r="C201" s="24" t="s">
        <v>321</v>
      </c>
      <c r="D201" s="24" t="s">
        <v>341</v>
      </c>
      <c r="E201" s="24" t="s">
        <v>355</v>
      </c>
      <c r="F201" s="25" t="s">
        <v>334</v>
      </c>
      <c r="G201" s="26">
        <v>1715000</v>
      </c>
    </row>
    <row r="202" spans="1:7" s="181" customFormat="1" ht="15">
      <c r="A202" s="27" t="s">
        <v>357</v>
      </c>
      <c r="B202" s="24" t="s">
        <v>554</v>
      </c>
      <c r="C202" s="28" t="s">
        <v>321</v>
      </c>
      <c r="D202" s="28" t="s">
        <v>341</v>
      </c>
      <c r="E202" s="28" t="s">
        <v>358</v>
      </c>
      <c r="F202" s="29" t="s">
        <v>181</v>
      </c>
      <c r="G202" s="30">
        <f>SUM(G203)</f>
        <v>12727100</v>
      </c>
    </row>
    <row r="203" spans="1:7" s="181" customFormat="1" ht="15">
      <c r="A203" s="23" t="s">
        <v>331</v>
      </c>
      <c r="B203" s="24" t="s">
        <v>554</v>
      </c>
      <c r="C203" s="24" t="s">
        <v>321</v>
      </c>
      <c r="D203" s="24" t="s">
        <v>341</v>
      </c>
      <c r="E203" s="24" t="s">
        <v>359</v>
      </c>
      <c r="F203" s="25" t="s">
        <v>181</v>
      </c>
      <c r="G203" s="26">
        <f>SUM(G204)</f>
        <v>12727100</v>
      </c>
    </row>
    <row r="204" spans="1:7" s="181" customFormat="1" ht="15">
      <c r="A204" s="23" t="s">
        <v>349</v>
      </c>
      <c r="B204" s="24" t="s">
        <v>554</v>
      </c>
      <c r="C204" s="24" t="s">
        <v>321</v>
      </c>
      <c r="D204" s="24" t="s">
        <v>341</v>
      </c>
      <c r="E204" s="24" t="s">
        <v>359</v>
      </c>
      <c r="F204" s="36">
        <v>1</v>
      </c>
      <c r="G204" s="26">
        <f>SUM(G205:G207)</f>
        <v>12727100</v>
      </c>
    </row>
    <row r="205" spans="1:7" s="181" customFormat="1" ht="45">
      <c r="A205" s="23" t="s">
        <v>360</v>
      </c>
      <c r="B205" s="24" t="s">
        <v>554</v>
      </c>
      <c r="C205" s="24" t="s">
        <v>321</v>
      </c>
      <c r="D205" s="24" t="s">
        <v>341</v>
      </c>
      <c r="E205" s="24" t="s">
        <v>359</v>
      </c>
      <c r="F205" s="25" t="s">
        <v>334</v>
      </c>
      <c r="G205" s="26">
        <v>11900000</v>
      </c>
    </row>
    <row r="206" spans="1:7" s="181" customFormat="1" ht="15">
      <c r="A206" s="23" t="s">
        <v>361</v>
      </c>
      <c r="B206" s="24" t="s">
        <v>554</v>
      </c>
      <c r="C206" s="24" t="s">
        <v>321</v>
      </c>
      <c r="D206" s="24" t="s">
        <v>341</v>
      </c>
      <c r="E206" s="24" t="s">
        <v>359</v>
      </c>
      <c r="F206" s="36">
        <v>1</v>
      </c>
      <c r="G206" s="26">
        <v>727100</v>
      </c>
    </row>
    <row r="207" spans="1:7" s="181" customFormat="1" ht="15">
      <c r="A207" s="23" t="s">
        <v>361</v>
      </c>
      <c r="B207" s="24" t="s">
        <v>554</v>
      </c>
      <c r="C207" s="24" t="s">
        <v>321</v>
      </c>
      <c r="D207" s="24" t="s">
        <v>341</v>
      </c>
      <c r="E207" s="24" t="s">
        <v>359</v>
      </c>
      <c r="F207" s="36">
        <v>1</v>
      </c>
      <c r="G207" s="26">
        <v>100000</v>
      </c>
    </row>
    <row r="208" spans="1:7" s="181" customFormat="1" ht="15">
      <c r="A208" s="27" t="s">
        <v>362</v>
      </c>
      <c r="B208" s="24" t="s">
        <v>554</v>
      </c>
      <c r="C208" s="28" t="s">
        <v>321</v>
      </c>
      <c r="D208" s="28" t="s">
        <v>341</v>
      </c>
      <c r="E208" s="28" t="s">
        <v>363</v>
      </c>
      <c r="F208" s="29" t="s">
        <v>181</v>
      </c>
      <c r="G208" s="30">
        <f>SUM(G209)</f>
        <v>2906000</v>
      </c>
    </row>
    <row r="209" spans="1:7" s="181" customFormat="1" ht="30">
      <c r="A209" s="23" t="s">
        <v>364</v>
      </c>
      <c r="B209" s="24" t="s">
        <v>554</v>
      </c>
      <c r="C209" s="24" t="s">
        <v>321</v>
      </c>
      <c r="D209" s="24" t="s">
        <v>341</v>
      </c>
      <c r="E209" s="24" t="s">
        <v>365</v>
      </c>
      <c r="F209" s="25" t="s">
        <v>181</v>
      </c>
      <c r="G209" s="26">
        <f>SUM(G210)</f>
        <v>2906000</v>
      </c>
    </row>
    <row r="210" spans="1:7" s="181" customFormat="1" ht="15">
      <c r="A210" s="23" t="s">
        <v>349</v>
      </c>
      <c r="B210" s="24" t="s">
        <v>554</v>
      </c>
      <c r="C210" s="24" t="s">
        <v>321</v>
      </c>
      <c r="D210" s="24" t="s">
        <v>341</v>
      </c>
      <c r="E210" s="24" t="s">
        <v>365</v>
      </c>
      <c r="F210" s="25" t="s">
        <v>334</v>
      </c>
      <c r="G210" s="26">
        <v>2906000</v>
      </c>
    </row>
    <row r="211" spans="1:7" s="181" customFormat="1" ht="15">
      <c r="A211" s="18" t="s">
        <v>366</v>
      </c>
      <c r="B211" s="19" t="s">
        <v>554</v>
      </c>
      <c r="C211" s="19" t="s">
        <v>321</v>
      </c>
      <c r="D211" s="19" t="s">
        <v>367</v>
      </c>
      <c r="E211" s="19"/>
      <c r="F211" s="20"/>
      <c r="G211" s="178">
        <f>SUM(G212+G216)</f>
        <v>2343000</v>
      </c>
    </row>
    <row r="212" spans="1:7" s="181" customFormat="1" ht="27.75" customHeight="1">
      <c r="A212" s="64" t="s">
        <v>646</v>
      </c>
      <c r="B212" s="28" t="s">
        <v>554</v>
      </c>
      <c r="C212" s="28" t="s">
        <v>321</v>
      </c>
      <c r="D212" s="28" t="s">
        <v>367</v>
      </c>
      <c r="E212" s="28" t="s">
        <v>369</v>
      </c>
      <c r="F212" s="29"/>
      <c r="G212" s="180">
        <f>SUM(G213+G215)</f>
        <v>2075000</v>
      </c>
    </row>
    <row r="213" spans="1:7" s="181" customFormat="1" ht="15">
      <c r="A213" s="23" t="s">
        <v>370</v>
      </c>
      <c r="B213" s="24" t="s">
        <v>554</v>
      </c>
      <c r="C213" s="24" t="s">
        <v>321</v>
      </c>
      <c r="D213" s="24" t="s">
        <v>367</v>
      </c>
      <c r="E213" s="24" t="s">
        <v>371</v>
      </c>
      <c r="F213" s="36"/>
      <c r="G213" s="179">
        <f>SUM(G214:G214)</f>
        <v>1500000</v>
      </c>
    </row>
    <row r="214" spans="1:7" s="181" customFormat="1" ht="15">
      <c r="A214" s="23" t="s">
        <v>349</v>
      </c>
      <c r="B214" s="24" t="s">
        <v>554</v>
      </c>
      <c r="C214" s="24" t="s">
        <v>321</v>
      </c>
      <c r="D214" s="24" t="s">
        <v>367</v>
      </c>
      <c r="E214" s="24" t="s">
        <v>371</v>
      </c>
      <c r="F214" s="36">
        <v>500</v>
      </c>
      <c r="G214" s="179">
        <v>1500000</v>
      </c>
    </row>
    <row r="215" spans="1:7" s="181" customFormat="1" ht="45">
      <c r="A215" s="23" t="s">
        <v>1</v>
      </c>
      <c r="B215" s="24" t="s">
        <v>554</v>
      </c>
      <c r="C215" s="24" t="s">
        <v>321</v>
      </c>
      <c r="D215" s="24" t="s">
        <v>367</v>
      </c>
      <c r="E215" s="24" t="s">
        <v>371</v>
      </c>
      <c r="F215" s="25">
        <v>500</v>
      </c>
      <c r="G215" s="179">
        <v>575000</v>
      </c>
    </row>
    <row r="216" spans="1:7" s="181" customFormat="1" ht="15">
      <c r="A216" s="23" t="s">
        <v>647</v>
      </c>
      <c r="B216" s="24" t="s">
        <v>554</v>
      </c>
      <c r="C216" s="24" t="s">
        <v>321</v>
      </c>
      <c r="D216" s="24" t="s">
        <v>367</v>
      </c>
      <c r="E216" s="24"/>
      <c r="F216" s="36"/>
      <c r="G216" s="179">
        <f>SUM(G217)</f>
        <v>268000</v>
      </c>
    </row>
    <row r="217" spans="1:7" s="181" customFormat="1" ht="60">
      <c r="A217" s="23" t="s">
        <v>631</v>
      </c>
      <c r="B217" s="24" t="s">
        <v>554</v>
      </c>
      <c r="C217" s="24" t="s">
        <v>321</v>
      </c>
      <c r="D217" s="24" t="s">
        <v>367</v>
      </c>
      <c r="E217" s="24" t="s">
        <v>259</v>
      </c>
      <c r="F217" s="36">
        <v>500</v>
      </c>
      <c r="G217" s="179">
        <v>268000</v>
      </c>
    </row>
    <row r="218" spans="1:7" s="181" customFormat="1" ht="15">
      <c r="A218" s="18" t="s">
        <v>375</v>
      </c>
      <c r="B218" s="24" t="s">
        <v>554</v>
      </c>
      <c r="C218" s="19" t="s">
        <v>321</v>
      </c>
      <c r="D218" s="19" t="s">
        <v>376</v>
      </c>
      <c r="E218" s="19"/>
      <c r="F218" s="20"/>
      <c r="G218" s="21">
        <f>SUM(G219+G226+G224)</f>
        <v>26875740</v>
      </c>
    </row>
    <row r="219" spans="1:7" s="181" customFormat="1" ht="60">
      <c r="A219" s="23" t="s">
        <v>377</v>
      </c>
      <c r="B219" s="24" t="s">
        <v>554</v>
      </c>
      <c r="C219" s="24" t="s">
        <v>321</v>
      </c>
      <c r="D219" s="24" t="s">
        <v>376</v>
      </c>
      <c r="E219" s="24" t="s">
        <v>378</v>
      </c>
      <c r="F219" s="25"/>
      <c r="G219" s="26">
        <f>SUM(G220)</f>
        <v>16409900</v>
      </c>
    </row>
    <row r="220" spans="1:7" s="181" customFormat="1" ht="15">
      <c r="A220" s="23" t="s">
        <v>379</v>
      </c>
      <c r="B220" s="24" t="s">
        <v>554</v>
      </c>
      <c r="C220" s="24" t="s">
        <v>321</v>
      </c>
      <c r="D220" s="24" t="s">
        <v>376</v>
      </c>
      <c r="E220" s="24" t="s">
        <v>380</v>
      </c>
      <c r="F220" s="36">
        <v>1</v>
      </c>
      <c r="G220" s="26">
        <f>SUM(G221:G223)</f>
        <v>16409900</v>
      </c>
    </row>
    <row r="221" spans="1:7" s="181" customFormat="1" ht="15">
      <c r="A221" s="23" t="s">
        <v>333</v>
      </c>
      <c r="B221" s="24" t="s">
        <v>554</v>
      </c>
      <c r="C221" s="24" t="s">
        <v>321</v>
      </c>
      <c r="D221" s="24" t="s">
        <v>376</v>
      </c>
      <c r="E221" s="24" t="s">
        <v>380</v>
      </c>
      <c r="F221" s="25" t="s">
        <v>334</v>
      </c>
      <c r="G221" s="26">
        <v>16346900</v>
      </c>
    </row>
    <row r="222" spans="1:7" s="181" customFormat="1" ht="45">
      <c r="A222" s="23" t="s">
        <v>254</v>
      </c>
      <c r="B222" s="24" t="s">
        <v>554</v>
      </c>
      <c r="C222" s="24" t="s">
        <v>321</v>
      </c>
      <c r="D222" s="24" t="s">
        <v>376</v>
      </c>
      <c r="E222" s="24" t="s">
        <v>380</v>
      </c>
      <c r="F222" s="25" t="s">
        <v>334</v>
      </c>
      <c r="G222" s="26">
        <v>53000</v>
      </c>
    </row>
    <row r="223" spans="1:7" s="181" customFormat="1" ht="30">
      <c r="A223" s="23" t="s">
        <v>352</v>
      </c>
      <c r="B223" s="24" t="s">
        <v>554</v>
      </c>
      <c r="C223" s="24" t="s">
        <v>321</v>
      </c>
      <c r="D223" s="24" t="s">
        <v>376</v>
      </c>
      <c r="E223" s="24" t="s">
        <v>380</v>
      </c>
      <c r="F223" s="25" t="s">
        <v>334</v>
      </c>
      <c r="G223" s="26">
        <v>10000</v>
      </c>
    </row>
    <row r="224" spans="1:7" s="181" customFormat="1" ht="15">
      <c r="A224" s="23" t="s">
        <v>260</v>
      </c>
      <c r="B224" s="24" t="s">
        <v>554</v>
      </c>
      <c r="C224" s="24" t="s">
        <v>321</v>
      </c>
      <c r="D224" s="24" t="s">
        <v>376</v>
      </c>
      <c r="E224" s="24"/>
      <c r="F224" s="25"/>
      <c r="G224" s="26">
        <f>SUM(G225)</f>
        <v>1320000</v>
      </c>
    </row>
    <row r="225" spans="1:7" s="181" customFormat="1" ht="30" customHeight="1">
      <c r="A225" s="23" t="s">
        <v>601</v>
      </c>
      <c r="B225" s="24" t="s">
        <v>554</v>
      </c>
      <c r="C225" s="24" t="s">
        <v>321</v>
      </c>
      <c r="D225" s="24" t="s">
        <v>376</v>
      </c>
      <c r="E225" s="24" t="s">
        <v>382</v>
      </c>
      <c r="F225" s="25">
        <v>500</v>
      </c>
      <c r="G225" s="26">
        <v>1320000</v>
      </c>
    </row>
    <row r="226" spans="1:7" s="181" customFormat="1" ht="15">
      <c r="A226" s="43" t="s">
        <v>256</v>
      </c>
      <c r="B226" s="24" t="s">
        <v>554</v>
      </c>
      <c r="C226" s="24" t="s">
        <v>321</v>
      </c>
      <c r="D226" s="24" t="s">
        <v>376</v>
      </c>
      <c r="E226" s="24"/>
      <c r="F226" s="25"/>
      <c r="G226" s="26">
        <f>SUM(G227:G229)</f>
        <v>9145840</v>
      </c>
    </row>
    <row r="227" spans="1:7" s="181" customFormat="1" ht="31.5" customHeight="1">
      <c r="A227" s="23" t="s">
        <v>383</v>
      </c>
      <c r="B227" s="24" t="s">
        <v>554</v>
      </c>
      <c r="C227" s="24" t="s">
        <v>321</v>
      </c>
      <c r="D227" s="24" t="s">
        <v>376</v>
      </c>
      <c r="E227" s="24" t="s">
        <v>384</v>
      </c>
      <c r="F227" s="25">
        <v>500</v>
      </c>
      <c r="G227" s="26">
        <v>6458840</v>
      </c>
    </row>
    <row r="228" spans="1:7" s="181" customFormat="1" ht="15">
      <c r="A228" s="23" t="s">
        <v>385</v>
      </c>
      <c r="B228" s="24" t="s">
        <v>554</v>
      </c>
      <c r="C228" s="24" t="s">
        <v>321</v>
      </c>
      <c r="D228" s="24" t="s">
        <v>376</v>
      </c>
      <c r="E228" s="24" t="s">
        <v>386</v>
      </c>
      <c r="F228" s="25">
        <v>500</v>
      </c>
      <c r="G228" s="26">
        <v>1595000</v>
      </c>
    </row>
    <row r="229" spans="1:7" s="181" customFormat="1" ht="45">
      <c r="A229" s="23" t="s">
        <v>387</v>
      </c>
      <c r="B229" s="24" t="s">
        <v>554</v>
      </c>
      <c r="C229" s="24" t="s">
        <v>321</v>
      </c>
      <c r="D229" s="24" t="s">
        <v>376</v>
      </c>
      <c r="E229" s="24" t="s">
        <v>388</v>
      </c>
      <c r="F229" s="25">
        <v>500</v>
      </c>
      <c r="G229" s="26">
        <v>1092000</v>
      </c>
    </row>
    <row r="230" spans="1:7" s="181" customFormat="1" ht="14.25">
      <c r="A230" s="48" t="s">
        <v>446</v>
      </c>
      <c r="B230" s="49" t="s">
        <v>554</v>
      </c>
      <c r="C230" s="49" t="s">
        <v>447</v>
      </c>
      <c r="D230" s="49"/>
      <c r="E230" s="49"/>
      <c r="F230" s="50"/>
      <c r="G230" s="177">
        <f>SUM(G231+G240)</f>
        <v>28063400</v>
      </c>
    </row>
    <row r="231" spans="1:7" s="181" customFormat="1" ht="15">
      <c r="A231" s="18" t="s">
        <v>462</v>
      </c>
      <c r="B231" s="19" t="s">
        <v>554</v>
      </c>
      <c r="C231" s="19" t="s">
        <v>447</v>
      </c>
      <c r="D231" s="19" t="s">
        <v>463</v>
      </c>
      <c r="E231" s="19"/>
      <c r="F231" s="20"/>
      <c r="G231" s="178">
        <f>SUM(G232+G235+G238)</f>
        <v>12297100</v>
      </c>
    </row>
    <row r="232" spans="1:7" s="181" customFormat="1" ht="90">
      <c r="A232" s="27" t="s">
        <v>648</v>
      </c>
      <c r="B232" s="28" t="s">
        <v>554</v>
      </c>
      <c r="C232" s="28" t="s">
        <v>447</v>
      </c>
      <c r="D232" s="28" t="s">
        <v>463</v>
      </c>
      <c r="E232" s="28" t="s">
        <v>472</v>
      </c>
      <c r="F232" s="29"/>
      <c r="G232" s="180">
        <f>SUM(G233)</f>
        <v>635000</v>
      </c>
    </row>
    <row r="233" spans="1:7" s="181" customFormat="1" ht="90">
      <c r="A233" s="23" t="s">
        <v>649</v>
      </c>
      <c r="B233" s="24" t="s">
        <v>554</v>
      </c>
      <c r="C233" s="24" t="s">
        <v>447</v>
      </c>
      <c r="D233" s="24" t="s">
        <v>463</v>
      </c>
      <c r="E233" s="24" t="s">
        <v>472</v>
      </c>
      <c r="F233" s="25"/>
      <c r="G233" s="179">
        <f>SUM(G234)</f>
        <v>635000</v>
      </c>
    </row>
    <row r="234" spans="1:7" s="181" customFormat="1" ht="15">
      <c r="A234" s="23" t="s">
        <v>454</v>
      </c>
      <c r="B234" s="24" t="s">
        <v>554</v>
      </c>
      <c r="C234" s="24" t="s">
        <v>447</v>
      </c>
      <c r="D234" s="24" t="s">
        <v>463</v>
      </c>
      <c r="E234" s="24" t="s">
        <v>472</v>
      </c>
      <c r="F234" s="36">
        <v>5</v>
      </c>
      <c r="G234" s="179">
        <v>635000</v>
      </c>
    </row>
    <row r="235" spans="1:7" s="181" customFormat="1" ht="30">
      <c r="A235" s="27" t="s">
        <v>651</v>
      </c>
      <c r="B235" s="28" t="s">
        <v>554</v>
      </c>
      <c r="C235" s="28" t="s">
        <v>447</v>
      </c>
      <c r="D235" s="28" t="s">
        <v>463</v>
      </c>
      <c r="E235" s="28" t="s">
        <v>475</v>
      </c>
      <c r="F235" s="33"/>
      <c r="G235" s="180">
        <f>SUM(G236)</f>
        <v>319200</v>
      </c>
    </row>
    <row r="236" spans="1:7" s="181" customFormat="1" ht="42" customHeight="1">
      <c r="A236" s="23" t="s">
        <v>652</v>
      </c>
      <c r="B236" s="24" t="s">
        <v>554</v>
      </c>
      <c r="C236" s="24" t="s">
        <v>447</v>
      </c>
      <c r="D236" s="24" t="s">
        <v>463</v>
      </c>
      <c r="E236" s="24" t="s">
        <v>475</v>
      </c>
      <c r="F236" s="34"/>
      <c r="G236" s="179">
        <f>SUM(G237)</f>
        <v>319200</v>
      </c>
    </row>
    <row r="237" spans="1:7" s="181" customFormat="1" ht="15">
      <c r="A237" s="23" t="s">
        <v>454</v>
      </c>
      <c r="B237" s="24" t="s">
        <v>554</v>
      </c>
      <c r="C237" s="24" t="s">
        <v>447</v>
      </c>
      <c r="D237" s="24" t="s">
        <v>463</v>
      </c>
      <c r="E237" s="24" t="s">
        <v>475</v>
      </c>
      <c r="F237" s="34" t="s">
        <v>455</v>
      </c>
      <c r="G237" s="179">
        <v>319200</v>
      </c>
    </row>
    <row r="238" spans="1:7" s="181" customFormat="1" ht="15">
      <c r="A238" s="27" t="s">
        <v>654</v>
      </c>
      <c r="B238" s="28" t="s">
        <v>554</v>
      </c>
      <c r="C238" s="28" t="s">
        <v>447</v>
      </c>
      <c r="D238" s="28" t="s">
        <v>463</v>
      </c>
      <c r="E238" s="28" t="s">
        <v>489</v>
      </c>
      <c r="F238" s="29" t="s">
        <v>181</v>
      </c>
      <c r="G238" s="180">
        <f>SUM(G239)</f>
        <v>11342900</v>
      </c>
    </row>
    <row r="239" spans="1:7" s="181" customFormat="1" ht="45">
      <c r="A239" s="23" t="s">
        <v>506</v>
      </c>
      <c r="B239" s="24" t="s">
        <v>554</v>
      </c>
      <c r="C239" s="24" t="s">
        <v>447</v>
      </c>
      <c r="D239" s="24" t="s">
        <v>463</v>
      </c>
      <c r="E239" s="24" t="s">
        <v>507</v>
      </c>
      <c r="F239" s="34" t="s">
        <v>455</v>
      </c>
      <c r="G239" s="179">
        <v>11342900</v>
      </c>
    </row>
    <row r="240" spans="1:7" s="181" customFormat="1" ht="14.25">
      <c r="A240" s="48" t="s">
        <v>522</v>
      </c>
      <c r="B240" s="49" t="s">
        <v>554</v>
      </c>
      <c r="C240" s="49" t="s">
        <v>447</v>
      </c>
      <c r="D240" s="49" t="s">
        <v>523</v>
      </c>
      <c r="E240" s="49"/>
      <c r="F240" s="75"/>
      <c r="G240" s="177">
        <f>G241+G244</f>
        <v>15766300</v>
      </c>
    </row>
    <row r="241" spans="1:7" s="181" customFormat="1" ht="15">
      <c r="A241" s="27" t="s">
        <v>362</v>
      </c>
      <c r="B241" s="28" t="s">
        <v>554</v>
      </c>
      <c r="C241" s="28" t="s">
        <v>447</v>
      </c>
      <c r="D241" s="28" t="s">
        <v>523</v>
      </c>
      <c r="E241" s="28" t="s">
        <v>363</v>
      </c>
      <c r="F241" s="29"/>
      <c r="G241" s="180">
        <f>G242</f>
        <v>2023700</v>
      </c>
    </row>
    <row r="242" spans="1:7" s="181" customFormat="1" ht="60">
      <c r="A242" s="23" t="s">
        <v>525</v>
      </c>
      <c r="B242" s="24" t="s">
        <v>554</v>
      </c>
      <c r="C242" s="24" t="s">
        <v>447</v>
      </c>
      <c r="D242" s="24" t="s">
        <v>523</v>
      </c>
      <c r="E242" s="24" t="s">
        <v>526</v>
      </c>
      <c r="F242" s="25"/>
      <c r="G242" s="179">
        <f>SUM(G243)</f>
        <v>2023700</v>
      </c>
    </row>
    <row r="243" spans="1:7" s="181" customFormat="1" ht="15">
      <c r="A243" s="23" t="s">
        <v>454</v>
      </c>
      <c r="B243" s="24" t="s">
        <v>554</v>
      </c>
      <c r="C243" s="24" t="s">
        <v>447</v>
      </c>
      <c r="D243" s="24" t="s">
        <v>523</v>
      </c>
      <c r="E243" s="24" t="s">
        <v>526</v>
      </c>
      <c r="F243" s="34" t="s">
        <v>455</v>
      </c>
      <c r="G243" s="179">
        <v>2023700</v>
      </c>
    </row>
    <row r="244" spans="1:7" s="181" customFormat="1" ht="31.5" customHeight="1">
      <c r="A244" s="27" t="s">
        <v>527</v>
      </c>
      <c r="B244" s="28" t="s">
        <v>554</v>
      </c>
      <c r="C244" s="28" t="s">
        <v>447</v>
      </c>
      <c r="D244" s="28" t="s">
        <v>523</v>
      </c>
      <c r="E244" s="28"/>
      <c r="F244" s="29"/>
      <c r="G244" s="180">
        <f>SUM(G245+G251)</f>
        <v>13742600</v>
      </c>
    </row>
    <row r="245" spans="1:7" s="181" customFormat="1" ht="15">
      <c r="A245" s="23" t="s">
        <v>528</v>
      </c>
      <c r="B245" s="24" t="s">
        <v>554</v>
      </c>
      <c r="C245" s="24" t="s">
        <v>447</v>
      </c>
      <c r="D245" s="24" t="s">
        <v>523</v>
      </c>
      <c r="E245" s="24" t="s">
        <v>529</v>
      </c>
      <c r="F245" s="25"/>
      <c r="G245" s="179">
        <f>SUM(G246+G247+G250)</f>
        <v>4693100</v>
      </c>
    </row>
    <row r="246" spans="1:7" s="181" customFormat="1" ht="16.5" customHeight="1">
      <c r="A246" s="23" t="s">
        <v>530</v>
      </c>
      <c r="B246" s="24" t="s">
        <v>554</v>
      </c>
      <c r="C246" s="24" t="s">
        <v>447</v>
      </c>
      <c r="D246" s="24" t="s">
        <v>523</v>
      </c>
      <c r="E246" s="24" t="s">
        <v>531</v>
      </c>
      <c r="F246" s="34" t="s">
        <v>455</v>
      </c>
      <c r="G246" s="179">
        <v>1320000</v>
      </c>
    </row>
    <row r="247" spans="1:7" s="181" customFormat="1" ht="15">
      <c r="A247" s="23" t="s">
        <v>655</v>
      </c>
      <c r="B247" s="24" t="s">
        <v>554</v>
      </c>
      <c r="C247" s="24" t="s">
        <v>447</v>
      </c>
      <c r="D247" s="24" t="s">
        <v>523</v>
      </c>
      <c r="E247" s="24" t="s">
        <v>533</v>
      </c>
      <c r="F247" s="34"/>
      <c r="G247" s="179">
        <f>SUM(G248:G249)</f>
        <v>1976200</v>
      </c>
    </row>
    <row r="248" spans="1:7" s="181" customFormat="1" ht="30">
      <c r="A248" s="23" t="s">
        <v>656</v>
      </c>
      <c r="B248" s="24" t="s">
        <v>554</v>
      </c>
      <c r="C248" s="24" t="s">
        <v>447</v>
      </c>
      <c r="D248" s="24" t="s">
        <v>523</v>
      </c>
      <c r="E248" s="24" t="s">
        <v>533</v>
      </c>
      <c r="F248" s="34" t="s">
        <v>534</v>
      </c>
      <c r="G248" s="179">
        <v>1887800</v>
      </c>
    </row>
    <row r="249" spans="1:7" s="181" customFormat="1" ht="30">
      <c r="A249" s="23" t="s">
        <v>656</v>
      </c>
      <c r="B249" s="24" t="s">
        <v>554</v>
      </c>
      <c r="C249" s="24" t="s">
        <v>447</v>
      </c>
      <c r="D249" s="24" t="s">
        <v>523</v>
      </c>
      <c r="E249" s="24" t="s">
        <v>533</v>
      </c>
      <c r="F249" s="34" t="s">
        <v>24</v>
      </c>
      <c r="G249" s="179">
        <v>88400</v>
      </c>
    </row>
    <row r="250" spans="1:7" s="181" customFormat="1" ht="30">
      <c r="A250" s="23" t="s">
        <v>656</v>
      </c>
      <c r="B250" s="24" t="s">
        <v>554</v>
      </c>
      <c r="C250" s="24" t="s">
        <v>447</v>
      </c>
      <c r="D250" s="24" t="s">
        <v>523</v>
      </c>
      <c r="E250" s="24" t="s">
        <v>26</v>
      </c>
      <c r="F250" s="34" t="s">
        <v>27</v>
      </c>
      <c r="G250" s="179">
        <v>1396900</v>
      </c>
    </row>
    <row r="251" spans="1:7" s="181" customFormat="1" ht="18" customHeight="1">
      <c r="A251" s="23" t="s">
        <v>535</v>
      </c>
      <c r="B251" s="24" t="s">
        <v>554</v>
      </c>
      <c r="C251" s="24" t="s">
        <v>447</v>
      </c>
      <c r="D251" s="24" t="s">
        <v>523</v>
      </c>
      <c r="E251" s="24" t="s">
        <v>536</v>
      </c>
      <c r="F251" s="25"/>
      <c r="G251" s="179">
        <f>SUM(G252:G252)</f>
        <v>9049500</v>
      </c>
    </row>
    <row r="252" spans="1:7" ht="15">
      <c r="A252" s="23" t="s">
        <v>537</v>
      </c>
      <c r="B252" s="24" t="s">
        <v>554</v>
      </c>
      <c r="C252" s="24" t="s">
        <v>447</v>
      </c>
      <c r="D252" s="24" t="s">
        <v>523</v>
      </c>
      <c r="E252" s="24" t="s">
        <v>536</v>
      </c>
      <c r="F252" s="34" t="s">
        <v>538</v>
      </c>
      <c r="G252" s="179">
        <v>9049500</v>
      </c>
    </row>
    <row r="253" spans="1:7" ht="14.25">
      <c r="A253" s="48" t="s">
        <v>561</v>
      </c>
      <c r="B253" s="182" t="s">
        <v>554</v>
      </c>
      <c r="C253" s="49" t="s">
        <v>562</v>
      </c>
      <c r="D253" s="49" t="s">
        <v>562</v>
      </c>
      <c r="E253" s="49"/>
      <c r="F253" s="50"/>
      <c r="G253" s="47">
        <f>SUM(G255)</f>
        <v>240000</v>
      </c>
    </row>
    <row r="254" spans="1:7" ht="15">
      <c r="A254" s="106" t="s">
        <v>563</v>
      </c>
      <c r="B254" s="24" t="s">
        <v>554</v>
      </c>
      <c r="C254" s="24" t="s">
        <v>562</v>
      </c>
      <c r="D254" s="24" t="s">
        <v>564</v>
      </c>
      <c r="E254" s="49"/>
      <c r="F254" s="50"/>
      <c r="G254" s="30">
        <v>240000</v>
      </c>
    </row>
    <row r="255" spans="1:7" ht="15">
      <c r="A255" s="65" t="s">
        <v>256</v>
      </c>
      <c r="B255" s="24" t="s">
        <v>554</v>
      </c>
      <c r="C255" s="24" t="s">
        <v>562</v>
      </c>
      <c r="D255" s="24" t="s">
        <v>564</v>
      </c>
      <c r="E255" s="24" t="s">
        <v>257</v>
      </c>
      <c r="F255" s="25"/>
      <c r="G255" s="26">
        <f>SUM(G256:G256)</f>
        <v>240000</v>
      </c>
    </row>
    <row r="256" spans="1:7" ht="45">
      <c r="A256" s="62" t="s">
        <v>609</v>
      </c>
      <c r="B256" s="24" t="s">
        <v>554</v>
      </c>
      <c r="C256" s="24" t="s">
        <v>562</v>
      </c>
      <c r="D256" s="24" t="s">
        <v>564</v>
      </c>
      <c r="E256" s="24" t="s">
        <v>566</v>
      </c>
      <c r="F256" s="25">
        <v>500</v>
      </c>
      <c r="G256" s="26">
        <v>240000</v>
      </c>
    </row>
    <row r="257" spans="1:7" ht="47.25">
      <c r="A257" s="172" t="s">
        <v>41</v>
      </c>
      <c r="B257" s="173" t="s">
        <v>657</v>
      </c>
      <c r="C257" s="173"/>
      <c r="D257" s="173"/>
      <c r="E257" s="173"/>
      <c r="F257" s="183"/>
      <c r="G257" s="171">
        <f>SUM(G258+G268+G282+G265+G278)</f>
        <v>28202128</v>
      </c>
    </row>
    <row r="258" spans="1:7" ht="14.25">
      <c r="A258" s="48" t="s">
        <v>182</v>
      </c>
      <c r="B258" s="131"/>
      <c r="C258" s="131" t="s">
        <v>183</v>
      </c>
      <c r="D258" s="131" t="s">
        <v>181</v>
      </c>
      <c r="E258" s="131" t="s">
        <v>181</v>
      </c>
      <c r="F258" s="50" t="s">
        <v>181</v>
      </c>
      <c r="G258" s="177">
        <f>G259</f>
        <v>9352364</v>
      </c>
    </row>
    <row r="259" spans="1:7" s="181" customFormat="1" ht="45">
      <c r="A259" s="18" t="s">
        <v>224</v>
      </c>
      <c r="B259" s="19" t="s">
        <v>657</v>
      </c>
      <c r="C259" s="19" t="s">
        <v>183</v>
      </c>
      <c r="D259" s="19" t="s">
        <v>225</v>
      </c>
      <c r="E259" s="19" t="s">
        <v>181</v>
      </c>
      <c r="F259" s="32"/>
      <c r="G259" s="178">
        <f>SUM(G260)</f>
        <v>9352364</v>
      </c>
    </row>
    <row r="260" spans="1:7" s="181" customFormat="1" ht="45" customHeight="1">
      <c r="A260" s="27" t="s">
        <v>186</v>
      </c>
      <c r="B260" s="28" t="s">
        <v>657</v>
      </c>
      <c r="C260" s="28" t="s">
        <v>183</v>
      </c>
      <c r="D260" s="28" t="s">
        <v>225</v>
      </c>
      <c r="E260" s="28" t="s">
        <v>187</v>
      </c>
      <c r="F260" s="33"/>
      <c r="G260" s="180">
        <f>SUM(G261)</f>
        <v>9352364</v>
      </c>
    </row>
    <row r="261" spans="1:7" s="181" customFormat="1" ht="15">
      <c r="A261" s="23" t="s">
        <v>188</v>
      </c>
      <c r="B261" s="24" t="s">
        <v>657</v>
      </c>
      <c r="C261" s="24" t="s">
        <v>183</v>
      </c>
      <c r="D261" s="24" t="s">
        <v>225</v>
      </c>
      <c r="E261" s="24" t="s">
        <v>189</v>
      </c>
      <c r="F261" s="34"/>
      <c r="G261" s="179">
        <f>SUM(G262:G264)</f>
        <v>9352364</v>
      </c>
    </row>
    <row r="262" spans="1:7" s="181" customFormat="1" ht="15">
      <c r="A262" s="23" t="s">
        <v>226</v>
      </c>
      <c r="B262" s="24" t="s">
        <v>657</v>
      </c>
      <c r="C262" s="24" t="s">
        <v>183</v>
      </c>
      <c r="D262" s="24" t="s">
        <v>225</v>
      </c>
      <c r="E262" s="24" t="s">
        <v>189</v>
      </c>
      <c r="F262" s="34" t="s">
        <v>227</v>
      </c>
      <c r="G262" s="179">
        <v>6923100</v>
      </c>
    </row>
    <row r="263" spans="1:7" s="181" customFormat="1" ht="75">
      <c r="A263" s="35" t="s">
        <v>658</v>
      </c>
      <c r="B263" s="24" t="s">
        <v>657</v>
      </c>
      <c r="C263" s="24" t="s">
        <v>183</v>
      </c>
      <c r="D263" s="24" t="s">
        <v>225</v>
      </c>
      <c r="E263" s="24" t="s">
        <v>229</v>
      </c>
      <c r="F263" s="34" t="s">
        <v>227</v>
      </c>
      <c r="G263" s="179">
        <v>438200</v>
      </c>
    </row>
    <row r="264" spans="1:7" s="181" customFormat="1" ht="45">
      <c r="A264" s="35" t="s">
        <v>591</v>
      </c>
      <c r="B264" s="24" t="s">
        <v>657</v>
      </c>
      <c r="C264" s="24" t="s">
        <v>183</v>
      </c>
      <c r="D264" s="24" t="s">
        <v>225</v>
      </c>
      <c r="E264" s="24" t="s">
        <v>231</v>
      </c>
      <c r="F264" s="25">
        <v>500</v>
      </c>
      <c r="G264" s="179">
        <v>1991064</v>
      </c>
    </row>
    <row r="265" spans="1:7" s="181" customFormat="1" ht="15">
      <c r="A265" s="186" t="s">
        <v>302</v>
      </c>
      <c r="B265" s="19" t="s">
        <v>657</v>
      </c>
      <c r="C265" s="132">
        <v>400</v>
      </c>
      <c r="D265" s="133"/>
      <c r="E265" s="134"/>
      <c r="F265" s="133"/>
      <c r="G265" s="187">
        <f>SUM(G266)</f>
        <v>2158000</v>
      </c>
    </row>
    <row r="266" spans="1:7" s="181" customFormat="1" ht="30">
      <c r="A266" s="188" t="s">
        <v>303</v>
      </c>
      <c r="B266" s="24" t="s">
        <v>657</v>
      </c>
      <c r="C266" s="135">
        <v>400</v>
      </c>
      <c r="D266" s="137">
        <v>410</v>
      </c>
      <c r="E266" s="136">
        <v>3300200</v>
      </c>
      <c r="F266" s="137"/>
      <c r="G266" s="189">
        <f>SUM(G267)</f>
        <v>2158000</v>
      </c>
    </row>
    <row r="267" spans="1:7" s="181" customFormat="1" ht="15">
      <c r="A267" s="190" t="s">
        <v>190</v>
      </c>
      <c r="B267" s="24" t="s">
        <v>657</v>
      </c>
      <c r="C267" s="135">
        <v>400</v>
      </c>
      <c r="D267" s="137">
        <v>410</v>
      </c>
      <c r="E267" s="136">
        <v>3300200</v>
      </c>
      <c r="F267" s="137">
        <v>500</v>
      </c>
      <c r="G267" s="189">
        <v>2158000</v>
      </c>
    </row>
    <row r="268" spans="1:7" ht="15.75">
      <c r="A268" s="66" t="s">
        <v>389</v>
      </c>
      <c r="B268" s="182" t="s">
        <v>657</v>
      </c>
      <c r="C268" s="67" t="s">
        <v>390</v>
      </c>
      <c r="D268" s="67"/>
      <c r="E268" s="67" t="s">
        <v>391</v>
      </c>
      <c r="F268" s="67" t="s">
        <v>391</v>
      </c>
      <c r="G268" s="68">
        <f>SUM(G269)</f>
        <v>1336764</v>
      </c>
    </row>
    <row r="269" spans="1:7" s="181" customFormat="1" ht="15">
      <c r="A269" s="69" t="s">
        <v>392</v>
      </c>
      <c r="B269" s="24" t="s">
        <v>657</v>
      </c>
      <c r="C269" s="70" t="s">
        <v>390</v>
      </c>
      <c r="D269" s="70" t="s">
        <v>393</v>
      </c>
      <c r="E269" s="70" t="s">
        <v>391</v>
      </c>
      <c r="F269" s="70" t="s">
        <v>391</v>
      </c>
      <c r="G269" s="71">
        <f>SUM(G270+G273)</f>
        <v>1336764</v>
      </c>
    </row>
    <row r="270" spans="1:7" s="181" customFormat="1" ht="15">
      <c r="A270" s="72" t="s">
        <v>603</v>
      </c>
      <c r="B270" s="24" t="s">
        <v>657</v>
      </c>
      <c r="C270" s="70" t="s">
        <v>390</v>
      </c>
      <c r="D270" s="72" t="s">
        <v>393</v>
      </c>
      <c r="E270" s="72" t="s">
        <v>398</v>
      </c>
      <c r="F270" s="72" t="s">
        <v>391</v>
      </c>
      <c r="G270" s="71">
        <f>SUM(G271)</f>
        <v>301764</v>
      </c>
    </row>
    <row r="271" spans="1:7" s="181" customFormat="1" ht="60">
      <c r="A271" s="72" t="s">
        <v>396</v>
      </c>
      <c r="B271" s="24" t="s">
        <v>657</v>
      </c>
      <c r="C271" s="70" t="s">
        <v>390</v>
      </c>
      <c r="D271" s="72" t="s">
        <v>393</v>
      </c>
      <c r="E271" s="72" t="s">
        <v>398</v>
      </c>
      <c r="F271" s="72" t="s">
        <v>391</v>
      </c>
      <c r="G271" s="71">
        <f>SUM(G272)</f>
        <v>301764</v>
      </c>
    </row>
    <row r="272" spans="1:7" s="181" customFormat="1" ht="30">
      <c r="A272" s="72" t="s">
        <v>397</v>
      </c>
      <c r="B272" s="24" t="s">
        <v>657</v>
      </c>
      <c r="C272" s="70" t="s">
        <v>390</v>
      </c>
      <c r="D272" s="72" t="s">
        <v>393</v>
      </c>
      <c r="E272" s="72" t="s">
        <v>398</v>
      </c>
      <c r="F272" s="72" t="s">
        <v>399</v>
      </c>
      <c r="G272" s="71">
        <v>301764</v>
      </c>
    </row>
    <row r="273" spans="1:7" s="181" customFormat="1" ht="15">
      <c r="A273" s="69" t="s">
        <v>605</v>
      </c>
      <c r="B273" s="24" t="s">
        <v>657</v>
      </c>
      <c r="C273" s="70" t="s">
        <v>390</v>
      </c>
      <c r="D273" s="70" t="s">
        <v>393</v>
      </c>
      <c r="E273" s="70" t="s">
        <v>257</v>
      </c>
      <c r="F273" s="70" t="s">
        <v>391</v>
      </c>
      <c r="G273" s="71">
        <f>SUM(G274+G276)</f>
        <v>1035000</v>
      </c>
    </row>
    <row r="274" spans="1:7" s="181" customFormat="1" ht="45">
      <c r="A274" s="69" t="s">
        <v>400</v>
      </c>
      <c r="B274" s="24" t="s">
        <v>657</v>
      </c>
      <c r="C274" s="70" t="s">
        <v>390</v>
      </c>
      <c r="D274" s="70" t="s">
        <v>393</v>
      </c>
      <c r="E274" s="70" t="s">
        <v>259</v>
      </c>
      <c r="F274" s="70" t="s">
        <v>391</v>
      </c>
      <c r="G274" s="71">
        <f>SUM(G275)</f>
        <v>35000</v>
      </c>
    </row>
    <row r="275" spans="1:7" s="181" customFormat="1" ht="15">
      <c r="A275" s="69" t="s">
        <v>401</v>
      </c>
      <c r="B275" s="24" t="s">
        <v>657</v>
      </c>
      <c r="C275" s="70" t="s">
        <v>390</v>
      </c>
      <c r="D275" s="70" t="s">
        <v>393</v>
      </c>
      <c r="E275" s="70" t="s">
        <v>259</v>
      </c>
      <c r="F275" s="70" t="s">
        <v>399</v>
      </c>
      <c r="G275" s="71">
        <v>35000</v>
      </c>
    </row>
    <row r="276" spans="1:7" s="181" customFormat="1" ht="45">
      <c r="A276" s="69" t="s">
        <v>402</v>
      </c>
      <c r="B276" s="24" t="s">
        <v>657</v>
      </c>
      <c r="C276" s="70" t="s">
        <v>390</v>
      </c>
      <c r="D276" s="70" t="s">
        <v>393</v>
      </c>
      <c r="E276" s="70" t="s">
        <v>403</v>
      </c>
      <c r="F276" s="70" t="s">
        <v>391</v>
      </c>
      <c r="G276" s="71">
        <f>SUM(G277)</f>
        <v>1000000</v>
      </c>
    </row>
    <row r="277" spans="1:7" s="181" customFormat="1" ht="15">
      <c r="A277" s="69" t="s">
        <v>401</v>
      </c>
      <c r="B277" s="24" t="s">
        <v>657</v>
      </c>
      <c r="C277" s="70" t="s">
        <v>390</v>
      </c>
      <c r="D277" s="70" t="s">
        <v>393</v>
      </c>
      <c r="E277" s="70" t="s">
        <v>403</v>
      </c>
      <c r="F277" s="70" t="s">
        <v>399</v>
      </c>
      <c r="G277" s="71">
        <v>1000000</v>
      </c>
    </row>
    <row r="278" spans="1:7" s="181" customFormat="1" ht="19.5" customHeight="1">
      <c r="A278" s="18" t="s">
        <v>567</v>
      </c>
      <c r="B278" s="19" t="s">
        <v>657</v>
      </c>
      <c r="C278" s="19" t="s">
        <v>568</v>
      </c>
      <c r="D278" s="19" t="s">
        <v>570</v>
      </c>
      <c r="E278" s="19"/>
      <c r="F278" s="32"/>
      <c r="G278" s="178">
        <f>SUM(G279)</f>
        <v>55000</v>
      </c>
    </row>
    <row r="279" spans="1:7" s="181" customFormat="1" ht="15">
      <c r="A279" s="27" t="s">
        <v>569</v>
      </c>
      <c r="B279" s="28" t="s">
        <v>657</v>
      </c>
      <c r="C279" s="28" t="s">
        <v>568</v>
      </c>
      <c r="D279" s="28" t="s">
        <v>570</v>
      </c>
      <c r="E279" s="28" t="s">
        <v>571</v>
      </c>
      <c r="F279" s="33"/>
      <c r="G279" s="180">
        <f>SUM(G280)</f>
        <v>55000</v>
      </c>
    </row>
    <row r="280" spans="1:7" s="181" customFormat="1" ht="15">
      <c r="A280" s="23" t="s">
        <v>572</v>
      </c>
      <c r="B280" s="24" t="s">
        <v>657</v>
      </c>
      <c r="C280" s="24" t="s">
        <v>568</v>
      </c>
      <c r="D280" s="24" t="s">
        <v>570</v>
      </c>
      <c r="E280" s="24" t="s">
        <v>573</v>
      </c>
      <c r="F280" s="34"/>
      <c r="G280" s="179">
        <f>SUM(G281)</f>
        <v>55000</v>
      </c>
    </row>
    <row r="281" spans="1:7" s="181" customFormat="1" ht="15">
      <c r="A281" s="23" t="s">
        <v>237</v>
      </c>
      <c r="B281" s="24" t="s">
        <v>657</v>
      </c>
      <c r="C281" s="24" t="s">
        <v>568</v>
      </c>
      <c r="D281" s="24" t="s">
        <v>570</v>
      </c>
      <c r="E281" s="24" t="s">
        <v>573</v>
      </c>
      <c r="F281" s="34" t="s">
        <v>238</v>
      </c>
      <c r="G281" s="179">
        <v>55000</v>
      </c>
    </row>
    <row r="282" spans="1:7" s="181" customFormat="1" ht="15">
      <c r="A282" s="48" t="s">
        <v>574</v>
      </c>
      <c r="B282" s="36">
        <v>25</v>
      </c>
      <c r="C282" s="49" t="s">
        <v>575</v>
      </c>
      <c r="D282" s="49"/>
      <c r="E282" s="49"/>
      <c r="F282" s="75"/>
      <c r="G282" s="47">
        <f>SUM(G283)</f>
        <v>15300000</v>
      </c>
    </row>
    <row r="283" spans="1:7" s="181" customFormat="1" ht="30">
      <c r="A283" s="18" t="s">
        <v>576</v>
      </c>
      <c r="B283" s="36">
        <v>25</v>
      </c>
      <c r="C283" s="19" t="s">
        <v>575</v>
      </c>
      <c r="D283" s="19" t="s">
        <v>577</v>
      </c>
      <c r="E283" s="19"/>
      <c r="F283" s="32"/>
      <c r="G283" s="21">
        <f>G284</f>
        <v>15300000</v>
      </c>
    </row>
    <row r="284" spans="1:7" s="181" customFormat="1" ht="15">
      <c r="A284" s="27" t="s">
        <v>578</v>
      </c>
      <c r="B284" s="36">
        <v>25</v>
      </c>
      <c r="C284" s="28" t="s">
        <v>575</v>
      </c>
      <c r="D284" s="28" t="s">
        <v>577</v>
      </c>
      <c r="E284" s="28" t="s">
        <v>579</v>
      </c>
      <c r="F284" s="33"/>
      <c r="G284" s="30">
        <f>SUM(G285)</f>
        <v>15300000</v>
      </c>
    </row>
    <row r="285" spans="1:7" s="181" customFormat="1" ht="30">
      <c r="A285" s="23" t="s">
        <v>580</v>
      </c>
      <c r="B285" s="36">
        <v>25</v>
      </c>
      <c r="C285" s="24" t="s">
        <v>575</v>
      </c>
      <c r="D285" s="24" t="s">
        <v>577</v>
      </c>
      <c r="E285" s="24" t="s">
        <v>581</v>
      </c>
      <c r="F285" s="34"/>
      <c r="G285" s="26">
        <f>SUM(G286)</f>
        <v>15300000</v>
      </c>
    </row>
    <row r="286" spans="1:7" s="181" customFormat="1" ht="15">
      <c r="A286" s="23" t="s">
        <v>582</v>
      </c>
      <c r="B286" s="36">
        <v>25</v>
      </c>
      <c r="C286" s="24" t="s">
        <v>575</v>
      </c>
      <c r="D286" s="24" t="s">
        <v>577</v>
      </c>
      <c r="E286" s="24" t="s">
        <v>581</v>
      </c>
      <c r="F286" s="34" t="s">
        <v>583</v>
      </c>
      <c r="G286" s="26">
        <v>15300000</v>
      </c>
    </row>
    <row r="287" spans="1:7" ht="63">
      <c r="A287" s="172" t="s">
        <v>42</v>
      </c>
      <c r="B287" s="173" t="s">
        <v>659</v>
      </c>
      <c r="C287" s="173"/>
      <c r="D287" s="173"/>
      <c r="E287" s="173"/>
      <c r="F287" s="175"/>
      <c r="G287" s="176">
        <f>SUM(G301+G295+G291+G288)</f>
        <v>140180480.59</v>
      </c>
    </row>
    <row r="288" spans="1:7" ht="15.75">
      <c r="A288" s="48" t="s">
        <v>182</v>
      </c>
      <c r="B288" s="24" t="s">
        <v>659</v>
      </c>
      <c r="C288" s="131" t="s">
        <v>183</v>
      </c>
      <c r="D288" s="173"/>
      <c r="E288" s="173"/>
      <c r="F288" s="175"/>
      <c r="G288" s="176">
        <f>SUM(G289)</f>
        <v>40000</v>
      </c>
    </row>
    <row r="289" spans="1:7" ht="15.75">
      <c r="A289" s="23" t="s">
        <v>239</v>
      </c>
      <c r="B289" s="24" t="s">
        <v>659</v>
      </c>
      <c r="C289" s="24" t="s">
        <v>183</v>
      </c>
      <c r="D289" s="24" t="s">
        <v>240</v>
      </c>
      <c r="E289" s="24" t="s">
        <v>181</v>
      </c>
      <c r="F289" s="175"/>
      <c r="G289" s="341">
        <f>SUM(G290)</f>
        <v>40000</v>
      </c>
    </row>
    <row r="290" spans="1:7" ht="15.75">
      <c r="A290" s="37" t="s">
        <v>251</v>
      </c>
      <c r="B290" s="24" t="s">
        <v>659</v>
      </c>
      <c r="C290" s="37" t="s">
        <v>183</v>
      </c>
      <c r="D290" s="37" t="s">
        <v>240</v>
      </c>
      <c r="E290" s="37" t="s">
        <v>252</v>
      </c>
      <c r="F290" s="342">
        <v>500</v>
      </c>
      <c r="G290" s="341">
        <v>40000</v>
      </c>
    </row>
    <row r="291" spans="1:7" ht="15">
      <c r="A291" s="18" t="s">
        <v>298</v>
      </c>
      <c r="B291" s="24" t="s">
        <v>659</v>
      </c>
      <c r="C291" s="19" t="s">
        <v>287</v>
      </c>
      <c r="D291" s="19" t="s">
        <v>297</v>
      </c>
      <c r="E291" s="49" t="s">
        <v>299</v>
      </c>
      <c r="F291" s="20"/>
      <c r="G291" s="178">
        <f>SUM(G292)</f>
        <v>3140938.5</v>
      </c>
    </row>
    <row r="292" spans="1:7" ht="90">
      <c r="A292" s="333" t="s">
        <v>10</v>
      </c>
      <c r="B292" s="24" t="s">
        <v>659</v>
      </c>
      <c r="C292" s="24" t="s">
        <v>287</v>
      </c>
      <c r="D292" s="24" t="s">
        <v>297</v>
      </c>
      <c r="E292" s="24"/>
      <c r="F292" s="25"/>
      <c r="G292" s="26">
        <f>SUM(G293:G294)</f>
        <v>3140938.5</v>
      </c>
    </row>
    <row r="293" spans="1:7" ht="75">
      <c r="A293" s="328" t="s">
        <v>11</v>
      </c>
      <c r="B293" s="24" t="s">
        <v>659</v>
      </c>
      <c r="C293" s="24" t="s">
        <v>287</v>
      </c>
      <c r="D293" s="24" t="s">
        <v>297</v>
      </c>
      <c r="E293" s="24" t="s">
        <v>13</v>
      </c>
      <c r="F293" s="36">
        <v>6</v>
      </c>
      <c r="G293" s="26">
        <v>3111498.5</v>
      </c>
    </row>
    <row r="294" spans="1:7" ht="60">
      <c r="A294" s="328" t="s">
        <v>12</v>
      </c>
      <c r="B294" s="24" t="s">
        <v>659</v>
      </c>
      <c r="C294" s="24" t="s">
        <v>287</v>
      </c>
      <c r="D294" s="24" t="s">
        <v>297</v>
      </c>
      <c r="E294" s="24" t="s">
        <v>14</v>
      </c>
      <c r="F294" s="36">
        <v>6</v>
      </c>
      <c r="G294" s="26">
        <v>29440</v>
      </c>
    </row>
    <row r="295" spans="1:7" s="181" customFormat="1" ht="15">
      <c r="A295" s="191" t="s">
        <v>366</v>
      </c>
      <c r="B295" s="36">
        <v>26</v>
      </c>
      <c r="C295" s="19" t="s">
        <v>321</v>
      </c>
      <c r="D295" s="19" t="s">
        <v>367</v>
      </c>
      <c r="E295" s="19"/>
      <c r="F295" s="32"/>
      <c r="G295" s="21">
        <f>SUM(G296+G299)</f>
        <v>50000</v>
      </c>
    </row>
    <row r="296" spans="1:7" s="181" customFormat="1" ht="15">
      <c r="A296" s="192" t="s">
        <v>368</v>
      </c>
      <c r="B296" s="36">
        <v>26</v>
      </c>
      <c r="C296" s="28" t="s">
        <v>321</v>
      </c>
      <c r="D296" s="28" t="s">
        <v>367</v>
      </c>
      <c r="E296" s="28" t="s">
        <v>369</v>
      </c>
      <c r="F296" s="29"/>
      <c r="G296" s="30">
        <f>SUM(G297)</f>
        <v>40000</v>
      </c>
    </row>
    <row r="297" spans="1:7" s="181" customFormat="1" ht="15">
      <c r="A297" s="193" t="s">
        <v>370</v>
      </c>
      <c r="B297" s="36">
        <v>26</v>
      </c>
      <c r="C297" s="24" t="s">
        <v>321</v>
      </c>
      <c r="D297" s="24" t="s">
        <v>367</v>
      </c>
      <c r="E297" s="24" t="s">
        <v>371</v>
      </c>
      <c r="F297" s="36"/>
      <c r="G297" s="26">
        <f>SUM(G298:G298)</f>
        <v>40000</v>
      </c>
    </row>
    <row r="298" spans="1:7" s="181" customFormat="1" ht="45">
      <c r="A298" s="193" t="s">
        <v>254</v>
      </c>
      <c r="B298" s="36">
        <v>26</v>
      </c>
      <c r="C298" s="24" t="s">
        <v>321</v>
      </c>
      <c r="D298" s="24" t="s">
        <v>367</v>
      </c>
      <c r="E298" s="24" t="s">
        <v>371</v>
      </c>
      <c r="F298" s="25">
        <v>500</v>
      </c>
      <c r="G298" s="26">
        <v>40000</v>
      </c>
    </row>
    <row r="299" spans="1:7" s="181" customFormat="1" ht="15">
      <c r="A299" s="43" t="s">
        <v>256</v>
      </c>
      <c r="B299" s="36">
        <v>26</v>
      </c>
      <c r="C299" s="24" t="s">
        <v>321</v>
      </c>
      <c r="D299" s="24" t="s">
        <v>367</v>
      </c>
      <c r="E299" s="24" t="s">
        <v>257</v>
      </c>
      <c r="F299" s="25"/>
      <c r="G299" s="26">
        <f>SUM(G300)</f>
        <v>10000</v>
      </c>
    </row>
    <row r="300" spans="1:7" s="181" customFormat="1" ht="45">
      <c r="A300" s="193" t="s">
        <v>258</v>
      </c>
      <c r="B300" s="36">
        <v>26</v>
      </c>
      <c r="C300" s="24" t="s">
        <v>321</v>
      </c>
      <c r="D300" s="24" t="s">
        <v>367</v>
      </c>
      <c r="E300" s="24" t="s">
        <v>259</v>
      </c>
      <c r="F300" s="25">
        <v>500</v>
      </c>
      <c r="G300" s="26">
        <v>10000</v>
      </c>
    </row>
    <row r="301" spans="1:7" ht="14.25">
      <c r="A301" s="48" t="s">
        <v>446</v>
      </c>
      <c r="B301" s="49" t="s">
        <v>659</v>
      </c>
      <c r="C301" s="49" t="s">
        <v>447</v>
      </c>
      <c r="D301" s="49"/>
      <c r="E301" s="49"/>
      <c r="F301" s="50"/>
      <c r="G301" s="177">
        <f>SUM(G302+G306+G313+G351)</f>
        <v>136949542.09</v>
      </c>
    </row>
    <row r="302" spans="1:7" s="181" customFormat="1" ht="15">
      <c r="A302" s="18" t="s">
        <v>448</v>
      </c>
      <c r="B302" s="19" t="s">
        <v>659</v>
      </c>
      <c r="C302" s="19" t="s">
        <v>447</v>
      </c>
      <c r="D302" s="19" t="s">
        <v>449</v>
      </c>
      <c r="E302" s="19"/>
      <c r="F302" s="20"/>
      <c r="G302" s="178">
        <f>SUM(G303)</f>
        <v>1905000</v>
      </c>
    </row>
    <row r="303" spans="1:7" s="181" customFormat="1" ht="12.75" customHeight="1">
      <c r="A303" s="27" t="s">
        <v>450</v>
      </c>
      <c r="B303" s="28" t="s">
        <v>659</v>
      </c>
      <c r="C303" s="28" t="s">
        <v>447</v>
      </c>
      <c r="D303" s="28" t="s">
        <v>449</v>
      </c>
      <c r="E303" s="24" t="s">
        <v>451</v>
      </c>
      <c r="F303" s="29"/>
      <c r="G303" s="180">
        <f>SUM(G304)</f>
        <v>1905000</v>
      </c>
    </row>
    <row r="304" spans="1:7" s="181" customFormat="1" ht="30">
      <c r="A304" s="23" t="s">
        <v>452</v>
      </c>
      <c r="B304" s="24" t="s">
        <v>659</v>
      </c>
      <c r="C304" s="24" t="s">
        <v>447</v>
      </c>
      <c r="D304" s="24" t="s">
        <v>449</v>
      </c>
      <c r="E304" s="24" t="s">
        <v>453</v>
      </c>
      <c r="F304" s="25"/>
      <c r="G304" s="179">
        <f>SUM(G305)</f>
        <v>1905000</v>
      </c>
    </row>
    <row r="305" spans="1:7" s="181" customFormat="1" ht="15">
      <c r="A305" s="23" t="s">
        <v>454</v>
      </c>
      <c r="B305" s="24" t="s">
        <v>659</v>
      </c>
      <c r="C305" s="24" t="s">
        <v>447</v>
      </c>
      <c r="D305" s="24" t="s">
        <v>449</v>
      </c>
      <c r="E305" s="24" t="s">
        <v>453</v>
      </c>
      <c r="F305" s="34" t="s">
        <v>455</v>
      </c>
      <c r="G305" s="179">
        <v>1905000</v>
      </c>
    </row>
    <row r="306" spans="1:7" s="181" customFormat="1" ht="15">
      <c r="A306" s="18" t="s">
        <v>456</v>
      </c>
      <c r="B306" s="19" t="s">
        <v>659</v>
      </c>
      <c r="C306" s="19" t="s">
        <v>447</v>
      </c>
      <c r="D306" s="19" t="s">
        <v>457</v>
      </c>
      <c r="E306" s="19"/>
      <c r="F306" s="32"/>
      <c r="G306" s="178">
        <f>G307+G311</f>
        <v>17702600</v>
      </c>
    </row>
    <row r="307" spans="1:7" s="181" customFormat="1" ht="15">
      <c r="A307" s="27" t="s">
        <v>458</v>
      </c>
      <c r="B307" s="28" t="s">
        <v>659</v>
      </c>
      <c r="C307" s="28" t="s">
        <v>447</v>
      </c>
      <c r="D307" s="28" t="s">
        <v>457</v>
      </c>
      <c r="E307" s="28" t="s">
        <v>459</v>
      </c>
      <c r="F307" s="33"/>
      <c r="G307" s="180">
        <f>SUM(G308)</f>
        <v>17569400</v>
      </c>
    </row>
    <row r="308" spans="1:7" s="181" customFormat="1" ht="15">
      <c r="A308" s="23" t="s">
        <v>379</v>
      </c>
      <c r="B308" s="24" t="s">
        <v>659</v>
      </c>
      <c r="C308" s="24" t="s">
        <v>447</v>
      </c>
      <c r="D308" s="24" t="s">
        <v>457</v>
      </c>
      <c r="E308" s="24" t="s">
        <v>460</v>
      </c>
      <c r="F308" s="34" t="s">
        <v>334</v>
      </c>
      <c r="G308" s="179">
        <f>SUM(G309:G310)</f>
        <v>17569400</v>
      </c>
    </row>
    <row r="309" spans="1:7" s="181" customFormat="1" ht="45">
      <c r="A309" s="23" t="s">
        <v>461</v>
      </c>
      <c r="B309" s="24" t="s">
        <v>659</v>
      </c>
      <c r="C309" s="24" t="s">
        <v>447</v>
      </c>
      <c r="D309" s="24" t="s">
        <v>457</v>
      </c>
      <c r="E309" s="24" t="s">
        <v>460</v>
      </c>
      <c r="F309" s="34" t="s">
        <v>334</v>
      </c>
      <c r="G309" s="179">
        <v>16082000</v>
      </c>
    </row>
    <row r="310" spans="1:14" s="181" customFormat="1" ht="30">
      <c r="A310" s="23" t="s">
        <v>410</v>
      </c>
      <c r="B310" s="24" t="s">
        <v>659</v>
      </c>
      <c r="C310" s="24" t="s">
        <v>447</v>
      </c>
      <c r="D310" s="24" t="s">
        <v>457</v>
      </c>
      <c r="E310" s="24" t="s">
        <v>460</v>
      </c>
      <c r="F310" s="34" t="s">
        <v>334</v>
      </c>
      <c r="G310" s="179">
        <v>1487400</v>
      </c>
      <c r="I310" s="194"/>
      <c r="J310" s="194"/>
      <c r="K310" s="194"/>
      <c r="L310" s="194"/>
      <c r="M310" s="194"/>
      <c r="N310" s="194"/>
    </row>
    <row r="311" spans="1:14" s="181" customFormat="1" ht="15">
      <c r="A311" s="27" t="s">
        <v>260</v>
      </c>
      <c r="B311" s="28" t="s">
        <v>659</v>
      </c>
      <c r="C311" s="28" t="s">
        <v>447</v>
      </c>
      <c r="D311" s="28" t="s">
        <v>457</v>
      </c>
      <c r="E311" s="28" t="s">
        <v>283</v>
      </c>
      <c r="F311" s="33"/>
      <c r="G311" s="180">
        <f>G312</f>
        <v>133200</v>
      </c>
      <c r="I311" s="194"/>
      <c r="J311" s="194"/>
      <c r="K311" s="194"/>
      <c r="L311" s="194"/>
      <c r="M311" s="194"/>
      <c r="N311" s="194"/>
    </row>
    <row r="312" spans="1:14" s="181" customFormat="1" ht="30">
      <c r="A312" s="23" t="s">
        <v>46</v>
      </c>
      <c r="B312" s="24" t="s">
        <v>659</v>
      </c>
      <c r="C312" s="24" t="s">
        <v>447</v>
      </c>
      <c r="D312" s="24" t="s">
        <v>457</v>
      </c>
      <c r="E312" s="24" t="s">
        <v>47</v>
      </c>
      <c r="F312" s="34" t="s">
        <v>227</v>
      </c>
      <c r="G312" s="179">
        <v>133200</v>
      </c>
      <c r="I312" s="194"/>
      <c r="J312" s="194"/>
      <c r="K312" s="194"/>
      <c r="L312" s="194"/>
      <c r="M312" s="194"/>
      <c r="N312" s="194"/>
    </row>
    <row r="313" spans="1:14" s="181" customFormat="1" ht="15">
      <c r="A313" s="18" t="s">
        <v>462</v>
      </c>
      <c r="B313" s="19" t="s">
        <v>659</v>
      </c>
      <c r="C313" s="19" t="s">
        <v>447</v>
      </c>
      <c r="D313" s="19" t="s">
        <v>463</v>
      </c>
      <c r="E313" s="19"/>
      <c r="F313" s="32"/>
      <c r="G313" s="178">
        <f>SUM(G314+G332+G349)</f>
        <v>107553742.09</v>
      </c>
      <c r="I313" s="195"/>
      <c r="J313" s="195"/>
      <c r="K313" s="195"/>
      <c r="L313" s="196"/>
      <c r="M313" s="197"/>
      <c r="N313" s="194"/>
    </row>
    <row r="314" spans="1:14" s="181" customFormat="1" ht="15">
      <c r="A314" s="27" t="s">
        <v>464</v>
      </c>
      <c r="B314" s="28" t="s">
        <v>659</v>
      </c>
      <c r="C314" s="28" t="s">
        <v>447</v>
      </c>
      <c r="D314" s="28" t="s">
        <v>463</v>
      </c>
      <c r="E314" s="28" t="s">
        <v>465</v>
      </c>
      <c r="F314" s="33"/>
      <c r="G314" s="180">
        <f>SUM(G318+G326+G324+G315+G316+G317+G320+G322)</f>
        <v>47873842.09</v>
      </c>
      <c r="I314" s="198"/>
      <c r="J314" s="198"/>
      <c r="K314" s="198"/>
      <c r="L314" s="199"/>
      <c r="M314" s="200"/>
      <c r="N314" s="194"/>
    </row>
    <row r="315" spans="1:14" s="181" customFormat="1" ht="30">
      <c r="A315" s="27" t="s">
        <v>6</v>
      </c>
      <c r="B315" s="28" t="s">
        <v>659</v>
      </c>
      <c r="C315" s="24" t="s">
        <v>447</v>
      </c>
      <c r="D315" s="24" t="s">
        <v>463</v>
      </c>
      <c r="E315" s="24" t="s">
        <v>2</v>
      </c>
      <c r="F315" s="34" t="s">
        <v>455</v>
      </c>
      <c r="G315" s="251">
        <v>675045.61</v>
      </c>
      <c r="I315" s="198"/>
      <c r="J315" s="198"/>
      <c r="K315" s="198"/>
      <c r="L315" s="199"/>
      <c r="M315" s="200"/>
      <c r="N315" s="194"/>
    </row>
    <row r="316" spans="1:14" s="181" customFormat="1" ht="45">
      <c r="A316" s="249" t="s">
        <v>5</v>
      </c>
      <c r="B316" s="28" t="s">
        <v>659</v>
      </c>
      <c r="C316" s="24" t="s">
        <v>447</v>
      </c>
      <c r="D316" s="24" t="s">
        <v>463</v>
      </c>
      <c r="E316" s="24" t="s">
        <v>3</v>
      </c>
      <c r="F316" s="34" t="s">
        <v>455</v>
      </c>
      <c r="G316" s="251">
        <v>3916077.11</v>
      </c>
      <c r="I316" s="198"/>
      <c r="J316" s="198"/>
      <c r="K316" s="198"/>
      <c r="L316" s="199"/>
      <c r="M316" s="200"/>
      <c r="N316" s="194"/>
    </row>
    <row r="317" spans="1:14" s="181" customFormat="1" ht="60">
      <c r="A317" s="27" t="s">
        <v>7</v>
      </c>
      <c r="B317" s="28" t="s">
        <v>659</v>
      </c>
      <c r="C317" s="24" t="s">
        <v>447</v>
      </c>
      <c r="D317" s="24" t="s">
        <v>463</v>
      </c>
      <c r="E317" s="24" t="s">
        <v>4</v>
      </c>
      <c r="F317" s="34" t="s">
        <v>455</v>
      </c>
      <c r="G317" s="251">
        <v>335819.37</v>
      </c>
      <c r="I317" s="198"/>
      <c r="J317" s="198"/>
      <c r="K317" s="198"/>
      <c r="L317" s="199"/>
      <c r="M317" s="200"/>
      <c r="N317" s="194"/>
    </row>
    <row r="318" spans="1:14" s="181" customFormat="1" ht="60">
      <c r="A318" s="27" t="s">
        <v>466</v>
      </c>
      <c r="B318" s="28" t="s">
        <v>659</v>
      </c>
      <c r="C318" s="28" t="s">
        <v>447</v>
      </c>
      <c r="D318" s="28" t="s">
        <v>463</v>
      </c>
      <c r="E318" s="28" t="s">
        <v>467</v>
      </c>
      <c r="F318" s="33"/>
      <c r="G318" s="180">
        <f>SUM(G319)</f>
        <v>475000</v>
      </c>
      <c r="I318" s="198"/>
      <c r="J318" s="198"/>
      <c r="K318" s="198"/>
      <c r="L318" s="199"/>
      <c r="M318" s="200"/>
      <c r="N318" s="194"/>
    </row>
    <row r="319" spans="1:14" s="181" customFormat="1" ht="15">
      <c r="A319" s="23" t="s">
        <v>454</v>
      </c>
      <c r="B319" s="24" t="s">
        <v>659</v>
      </c>
      <c r="C319" s="24" t="s">
        <v>447</v>
      </c>
      <c r="D319" s="24" t="s">
        <v>463</v>
      </c>
      <c r="E319" s="24" t="s">
        <v>467</v>
      </c>
      <c r="F319" s="34" t="s">
        <v>455</v>
      </c>
      <c r="G319" s="179">
        <v>475000</v>
      </c>
      <c r="I319" s="201"/>
      <c r="J319" s="201"/>
      <c r="K319" s="201"/>
      <c r="L319" s="202"/>
      <c r="M319" s="203"/>
      <c r="N319" s="194"/>
    </row>
    <row r="320" spans="1:14" s="181" customFormat="1" ht="45">
      <c r="A320" s="23" t="s">
        <v>8</v>
      </c>
      <c r="B320" s="24" t="s">
        <v>659</v>
      </c>
      <c r="C320" s="24" t="s">
        <v>447</v>
      </c>
      <c r="D320" s="24" t="s">
        <v>463</v>
      </c>
      <c r="E320" s="24" t="s">
        <v>9</v>
      </c>
      <c r="F320" s="34"/>
      <c r="G320" s="26">
        <f>SUM(G321)</f>
        <v>2992000</v>
      </c>
      <c r="I320" s="201"/>
      <c r="J320" s="201"/>
      <c r="K320" s="201"/>
      <c r="L320" s="202"/>
      <c r="M320" s="203"/>
      <c r="N320" s="194"/>
    </row>
    <row r="321" spans="1:14" s="181" customFormat="1" ht="15">
      <c r="A321" s="23" t="s">
        <v>454</v>
      </c>
      <c r="B321" s="24" t="s">
        <v>659</v>
      </c>
      <c r="C321" s="24" t="s">
        <v>447</v>
      </c>
      <c r="D321" s="24" t="s">
        <v>463</v>
      </c>
      <c r="E321" s="24" t="s">
        <v>9</v>
      </c>
      <c r="F321" s="34" t="s">
        <v>455</v>
      </c>
      <c r="G321" s="26">
        <v>2992000</v>
      </c>
      <c r="I321" s="201"/>
      <c r="J321" s="201"/>
      <c r="K321" s="201"/>
      <c r="L321" s="202"/>
      <c r="M321" s="203"/>
      <c r="N321" s="194"/>
    </row>
    <row r="322" spans="1:14" s="181" customFormat="1" ht="30">
      <c r="A322" s="336" t="s">
        <v>473</v>
      </c>
      <c r="B322" s="24" t="s">
        <v>659</v>
      </c>
      <c r="C322" s="24" t="s">
        <v>447</v>
      </c>
      <c r="D322" s="24" t="s">
        <v>463</v>
      </c>
      <c r="E322" s="24" t="s">
        <v>38</v>
      </c>
      <c r="F322" s="34"/>
      <c r="G322" s="339">
        <f>SUM(G323)</f>
        <v>35024200</v>
      </c>
      <c r="I322" s="201"/>
      <c r="J322" s="201"/>
      <c r="K322" s="201"/>
      <c r="L322" s="202"/>
      <c r="M322" s="203"/>
      <c r="N322" s="194"/>
    </row>
    <row r="323" spans="1:14" s="181" customFormat="1" ht="30">
      <c r="A323" s="328" t="s">
        <v>651</v>
      </c>
      <c r="B323" s="24" t="s">
        <v>659</v>
      </c>
      <c r="C323" s="146">
        <v>1000</v>
      </c>
      <c r="D323" s="137">
        <v>1003</v>
      </c>
      <c r="E323" s="136">
        <v>5054601</v>
      </c>
      <c r="F323" s="137">
        <v>5</v>
      </c>
      <c r="G323" s="26">
        <v>35024200</v>
      </c>
      <c r="I323" s="201"/>
      <c r="J323" s="201"/>
      <c r="K323" s="201"/>
      <c r="L323" s="202"/>
      <c r="M323" s="203"/>
      <c r="N323" s="194"/>
    </row>
    <row r="324" spans="1:14" s="205" customFormat="1" ht="30">
      <c r="A324" s="188" t="s">
        <v>476</v>
      </c>
      <c r="B324" s="145">
        <v>26</v>
      </c>
      <c r="C324" s="144">
        <v>1000</v>
      </c>
      <c r="D324" s="145">
        <v>1003</v>
      </c>
      <c r="E324" s="136">
        <v>5054800</v>
      </c>
      <c r="F324" s="145"/>
      <c r="G324" s="204">
        <f>SUM(G325)</f>
        <v>3971000</v>
      </c>
      <c r="I324" s="201"/>
      <c r="J324" s="201"/>
      <c r="K324" s="201"/>
      <c r="L324" s="202"/>
      <c r="M324" s="203"/>
      <c r="N324" s="206"/>
    </row>
    <row r="325" spans="1:14" s="181" customFormat="1" ht="15">
      <c r="A325" s="207" t="s">
        <v>454</v>
      </c>
      <c r="B325" s="137">
        <v>26</v>
      </c>
      <c r="C325" s="146">
        <v>1000</v>
      </c>
      <c r="D325" s="137">
        <v>1003</v>
      </c>
      <c r="E325" s="147">
        <v>5054800</v>
      </c>
      <c r="F325" s="148" t="s">
        <v>455</v>
      </c>
      <c r="G325" s="208">
        <v>3971000</v>
      </c>
      <c r="I325" s="201"/>
      <c r="J325" s="201"/>
      <c r="K325" s="201"/>
      <c r="L325" s="202"/>
      <c r="M325" s="203"/>
      <c r="N325" s="194"/>
    </row>
    <row r="326" spans="1:14" s="181" customFormat="1" ht="30">
      <c r="A326" s="27" t="s">
        <v>477</v>
      </c>
      <c r="B326" s="28" t="s">
        <v>659</v>
      </c>
      <c r="C326" s="28" t="s">
        <v>447</v>
      </c>
      <c r="D326" s="28" t="s">
        <v>463</v>
      </c>
      <c r="E326" s="28" t="s">
        <v>478</v>
      </c>
      <c r="F326" s="33"/>
      <c r="G326" s="180">
        <f>SUM(G327)</f>
        <v>484700</v>
      </c>
      <c r="I326" s="201"/>
      <c r="J326" s="201"/>
      <c r="K326" s="201"/>
      <c r="L326" s="209"/>
      <c r="M326" s="203"/>
      <c r="N326" s="194"/>
    </row>
    <row r="327" spans="1:14" s="181" customFormat="1" ht="15">
      <c r="A327" s="23" t="s">
        <v>454</v>
      </c>
      <c r="B327" s="24" t="s">
        <v>659</v>
      </c>
      <c r="C327" s="24" t="s">
        <v>447</v>
      </c>
      <c r="D327" s="24" t="s">
        <v>463</v>
      </c>
      <c r="E327" s="24" t="s">
        <v>478</v>
      </c>
      <c r="F327" s="34"/>
      <c r="G327" s="179">
        <f>SUM(G328:G331)</f>
        <v>484700</v>
      </c>
      <c r="I327" s="201"/>
      <c r="J327" s="201"/>
      <c r="K327" s="201"/>
      <c r="L327" s="202"/>
      <c r="M327" s="203"/>
      <c r="N327" s="194"/>
    </row>
    <row r="328" spans="1:14" s="181" customFormat="1" ht="30">
      <c r="A328" s="23" t="s">
        <v>479</v>
      </c>
      <c r="B328" s="24" t="s">
        <v>659</v>
      </c>
      <c r="C328" s="24" t="s">
        <v>447</v>
      </c>
      <c r="D328" s="24" t="s">
        <v>463</v>
      </c>
      <c r="E328" s="24" t="s">
        <v>480</v>
      </c>
      <c r="F328" s="34" t="s">
        <v>481</v>
      </c>
      <c r="G328" s="179">
        <v>21400</v>
      </c>
      <c r="I328" s="210"/>
      <c r="J328" s="211"/>
      <c r="K328" s="212"/>
      <c r="L328" s="211"/>
      <c r="M328" s="213"/>
      <c r="N328" s="194"/>
    </row>
    <row r="329" spans="1:14" s="181" customFormat="1" ht="30">
      <c r="A329" s="23" t="s">
        <v>479</v>
      </c>
      <c r="B329" s="24" t="s">
        <v>659</v>
      </c>
      <c r="C329" s="24" t="s">
        <v>447</v>
      </c>
      <c r="D329" s="24" t="s">
        <v>463</v>
      </c>
      <c r="E329" s="24" t="s">
        <v>480</v>
      </c>
      <c r="F329" s="34" t="s">
        <v>455</v>
      </c>
      <c r="G329" s="179">
        <v>224300</v>
      </c>
      <c r="I329" s="210"/>
      <c r="J329" s="211"/>
      <c r="K329" s="212"/>
      <c r="L329" s="211"/>
      <c r="M329" s="213"/>
      <c r="N329" s="194"/>
    </row>
    <row r="330" spans="1:14" s="181" customFormat="1" ht="15">
      <c r="A330" s="23" t="s">
        <v>482</v>
      </c>
      <c r="B330" s="24" t="s">
        <v>659</v>
      </c>
      <c r="C330" s="24" t="s">
        <v>447</v>
      </c>
      <c r="D330" s="24" t="s">
        <v>463</v>
      </c>
      <c r="E330" s="24" t="s">
        <v>483</v>
      </c>
      <c r="F330" s="34" t="s">
        <v>484</v>
      </c>
      <c r="G330" s="179">
        <v>203000</v>
      </c>
      <c r="I330" s="201"/>
      <c r="J330" s="201"/>
      <c r="K330" s="201"/>
      <c r="L330" s="214"/>
      <c r="M330" s="203"/>
      <c r="N330" s="194"/>
    </row>
    <row r="331" spans="1:14" s="181" customFormat="1" ht="30">
      <c r="A331" s="23" t="s">
        <v>485</v>
      </c>
      <c r="B331" s="24" t="s">
        <v>659</v>
      </c>
      <c r="C331" s="24" t="s">
        <v>447</v>
      </c>
      <c r="D331" s="24" t="s">
        <v>463</v>
      </c>
      <c r="E331" s="24" t="s">
        <v>486</v>
      </c>
      <c r="F331" s="34" t="s">
        <v>487</v>
      </c>
      <c r="G331" s="179">
        <v>36000</v>
      </c>
      <c r="I331" s="210"/>
      <c r="J331" s="211"/>
      <c r="K331" s="212"/>
      <c r="L331" s="211"/>
      <c r="M331" s="213"/>
      <c r="N331" s="194"/>
    </row>
    <row r="332" spans="1:14" s="181" customFormat="1" ht="15">
      <c r="A332" s="27" t="s">
        <v>488</v>
      </c>
      <c r="B332" s="28" t="s">
        <v>659</v>
      </c>
      <c r="C332" s="28" t="s">
        <v>447</v>
      </c>
      <c r="D332" s="28" t="s">
        <v>463</v>
      </c>
      <c r="E332" s="28" t="s">
        <v>489</v>
      </c>
      <c r="F332" s="33"/>
      <c r="G332" s="180">
        <f>SUM(G333)</f>
        <v>59607900</v>
      </c>
      <c r="I332" s="201"/>
      <c r="J332" s="201"/>
      <c r="K332" s="201"/>
      <c r="L332" s="202"/>
      <c r="M332" s="203"/>
      <c r="N332" s="194"/>
    </row>
    <row r="333" spans="1:14" s="181" customFormat="1" ht="15">
      <c r="A333" s="23" t="s">
        <v>454</v>
      </c>
      <c r="B333" s="24" t="s">
        <v>659</v>
      </c>
      <c r="C333" s="24" t="s">
        <v>447</v>
      </c>
      <c r="D333" s="24" t="s">
        <v>463</v>
      </c>
      <c r="E333" s="24" t="s">
        <v>489</v>
      </c>
      <c r="F333" s="34" t="s">
        <v>455</v>
      </c>
      <c r="G333" s="179">
        <f>SUM(G334:G348)</f>
        <v>59607900</v>
      </c>
      <c r="I333" s="215"/>
      <c r="J333" s="216"/>
      <c r="K333" s="217"/>
      <c r="L333" s="216"/>
      <c r="M333" s="203"/>
      <c r="N333" s="194"/>
    </row>
    <row r="334" spans="1:14" s="181" customFormat="1" ht="45">
      <c r="A334" s="23" t="s">
        <v>490</v>
      </c>
      <c r="B334" s="24" t="s">
        <v>659</v>
      </c>
      <c r="C334" s="24" t="s">
        <v>447</v>
      </c>
      <c r="D334" s="24" t="s">
        <v>463</v>
      </c>
      <c r="E334" s="24" t="s">
        <v>491</v>
      </c>
      <c r="F334" s="34" t="s">
        <v>455</v>
      </c>
      <c r="G334" s="179">
        <v>400000</v>
      </c>
      <c r="I334" s="210"/>
      <c r="J334" s="211"/>
      <c r="K334" s="212"/>
      <c r="L334" s="211"/>
      <c r="M334" s="213"/>
      <c r="N334" s="194"/>
    </row>
    <row r="335" spans="1:14" s="181" customFormat="1" ht="45">
      <c r="A335" s="23" t="s">
        <v>492</v>
      </c>
      <c r="B335" s="24" t="s">
        <v>659</v>
      </c>
      <c r="C335" s="24" t="s">
        <v>447</v>
      </c>
      <c r="D335" s="24" t="s">
        <v>463</v>
      </c>
      <c r="E335" s="24" t="s">
        <v>493</v>
      </c>
      <c r="F335" s="34" t="s">
        <v>455</v>
      </c>
      <c r="G335" s="179">
        <v>128000</v>
      </c>
      <c r="I335" s="215"/>
      <c r="J335" s="216"/>
      <c r="K335" s="217"/>
      <c r="L335" s="216"/>
      <c r="M335" s="218"/>
      <c r="N335" s="194"/>
    </row>
    <row r="336" spans="1:14" s="181" customFormat="1" ht="28.5" customHeight="1">
      <c r="A336" s="23" t="s">
        <v>494</v>
      </c>
      <c r="B336" s="24" t="s">
        <v>659</v>
      </c>
      <c r="C336" s="24" t="s">
        <v>447</v>
      </c>
      <c r="D336" s="24" t="s">
        <v>463</v>
      </c>
      <c r="E336" s="24" t="s">
        <v>495</v>
      </c>
      <c r="F336" s="34" t="s">
        <v>455</v>
      </c>
      <c r="G336" s="179">
        <v>2047000</v>
      </c>
      <c r="I336" s="198"/>
      <c r="J336" s="198"/>
      <c r="K336" s="198"/>
      <c r="L336" s="199"/>
      <c r="M336" s="200"/>
      <c r="N336" s="194"/>
    </row>
    <row r="337" spans="1:14" s="181" customFormat="1" ht="27" customHeight="1">
      <c r="A337" s="23" t="s">
        <v>661</v>
      </c>
      <c r="B337" s="24" t="s">
        <v>659</v>
      </c>
      <c r="C337" s="24" t="s">
        <v>447</v>
      </c>
      <c r="D337" s="24" t="s">
        <v>463</v>
      </c>
      <c r="E337" s="24" t="s">
        <v>497</v>
      </c>
      <c r="F337" s="34" t="s">
        <v>455</v>
      </c>
      <c r="G337" s="179">
        <v>7936000</v>
      </c>
      <c r="I337" s="201"/>
      <c r="J337" s="201"/>
      <c r="K337" s="201"/>
      <c r="L337" s="202"/>
      <c r="M337" s="203"/>
      <c r="N337" s="194"/>
    </row>
    <row r="338" spans="1:14" s="181" customFormat="1" ht="45">
      <c r="A338" s="23" t="s">
        <v>498</v>
      </c>
      <c r="B338" s="24" t="s">
        <v>659</v>
      </c>
      <c r="C338" s="24" t="s">
        <v>447</v>
      </c>
      <c r="D338" s="24" t="s">
        <v>463</v>
      </c>
      <c r="E338" s="24" t="s">
        <v>499</v>
      </c>
      <c r="F338" s="34" t="s">
        <v>455</v>
      </c>
      <c r="G338" s="179">
        <v>4421000</v>
      </c>
      <c r="I338" s="201"/>
      <c r="J338" s="201"/>
      <c r="K338" s="201"/>
      <c r="L338" s="202"/>
      <c r="M338" s="203"/>
      <c r="N338" s="194"/>
    </row>
    <row r="339" spans="1:14" s="181" customFormat="1" ht="45">
      <c r="A339" s="23" t="s">
        <v>500</v>
      </c>
      <c r="B339" s="24" t="s">
        <v>659</v>
      </c>
      <c r="C339" s="24" t="s">
        <v>447</v>
      </c>
      <c r="D339" s="24" t="s">
        <v>463</v>
      </c>
      <c r="E339" s="24" t="s">
        <v>501</v>
      </c>
      <c r="F339" s="34" t="s">
        <v>455</v>
      </c>
      <c r="G339" s="179">
        <v>545100</v>
      </c>
      <c r="I339" s="201"/>
      <c r="J339" s="201"/>
      <c r="K339" s="201"/>
      <c r="L339" s="202"/>
      <c r="M339" s="203"/>
      <c r="N339" s="194"/>
    </row>
    <row r="340" spans="1:14" s="181" customFormat="1" ht="45">
      <c r="A340" s="23" t="s">
        <v>662</v>
      </c>
      <c r="B340" s="24" t="s">
        <v>659</v>
      </c>
      <c r="C340" s="24" t="s">
        <v>447</v>
      </c>
      <c r="D340" s="24" t="s">
        <v>463</v>
      </c>
      <c r="E340" s="24" t="s">
        <v>503</v>
      </c>
      <c r="F340" s="34" t="s">
        <v>455</v>
      </c>
      <c r="G340" s="179">
        <v>300000</v>
      </c>
      <c r="I340" s="201"/>
      <c r="J340" s="201"/>
      <c r="K340" s="201"/>
      <c r="L340" s="202"/>
      <c r="M340" s="203"/>
      <c r="N340" s="194"/>
    </row>
    <row r="341" spans="1:14" s="181" customFormat="1" ht="60">
      <c r="A341" s="23" t="s">
        <v>504</v>
      </c>
      <c r="B341" s="24" t="s">
        <v>659</v>
      </c>
      <c r="C341" s="24" t="s">
        <v>447</v>
      </c>
      <c r="D341" s="24" t="s">
        <v>463</v>
      </c>
      <c r="E341" s="24" t="s">
        <v>505</v>
      </c>
      <c r="F341" s="34" t="s">
        <v>455</v>
      </c>
      <c r="G341" s="179">
        <v>2800000</v>
      </c>
      <c r="I341" s="201"/>
      <c r="J341" s="201"/>
      <c r="K341" s="201"/>
      <c r="L341" s="202"/>
      <c r="M341" s="203"/>
      <c r="N341" s="194"/>
    </row>
    <row r="342" spans="1:14" s="181" customFormat="1" ht="32.25" customHeight="1">
      <c r="A342" s="23" t="s">
        <v>508</v>
      </c>
      <c r="B342" s="24" t="s">
        <v>659</v>
      </c>
      <c r="C342" s="24" t="s">
        <v>447</v>
      </c>
      <c r="D342" s="24" t="s">
        <v>463</v>
      </c>
      <c r="E342" s="24" t="s">
        <v>509</v>
      </c>
      <c r="F342" s="34" t="s">
        <v>455</v>
      </c>
      <c r="G342" s="179">
        <v>6359000</v>
      </c>
      <c r="I342" s="201"/>
      <c r="J342" s="201"/>
      <c r="K342" s="201"/>
      <c r="L342" s="202"/>
      <c r="M342" s="203"/>
      <c r="N342" s="194"/>
    </row>
    <row r="343" spans="1:14" s="181" customFormat="1" ht="15">
      <c r="A343" s="23" t="s">
        <v>510</v>
      </c>
      <c r="B343" s="24" t="s">
        <v>659</v>
      </c>
      <c r="C343" s="24" t="s">
        <v>447</v>
      </c>
      <c r="D343" s="24" t="s">
        <v>463</v>
      </c>
      <c r="E343" s="24" t="s">
        <v>511</v>
      </c>
      <c r="F343" s="34" t="s">
        <v>455</v>
      </c>
      <c r="G343" s="26">
        <v>5435000</v>
      </c>
      <c r="I343" s="201"/>
      <c r="J343" s="201"/>
      <c r="K343" s="201"/>
      <c r="L343" s="202"/>
      <c r="M343" s="203"/>
      <c r="N343" s="194"/>
    </row>
    <row r="344" spans="1:14" s="181" customFormat="1" ht="165">
      <c r="A344" s="23" t="s">
        <v>512</v>
      </c>
      <c r="B344" s="24" t="s">
        <v>659</v>
      </c>
      <c r="C344" s="24" t="s">
        <v>447</v>
      </c>
      <c r="D344" s="24" t="s">
        <v>463</v>
      </c>
      <c r="E344" s="24" t="s">
        <v>513</v>
      </c>
      <c r="F344" s="34" t="s">
        <v>455</v>
      </c>
      <c r="G344" s="179">
        <v>31800</v>
      </c>
      <c r="I344" s="201"/>
      <c r="J344" s="201"/>
      <c r="K344" s="201"/>
      <c r="L344" s="202"/>
      <c r="M344" s="203"/>
      <c r="N344" s="194"/>
    </row>
    <row r="345" spans="1:14" s="181" customFormat="1" ht="30">
      <c r="A345" s="23" t="s">
        <v>514</v>
      </c>
      <c r="B345" s="24" t="s">
        <v>659</v>
      </c>
      <c r="C345" s="24" t="s">
        <v>447</v>
      </c>
      <c r="D345" s="24" t="s">
        <v>463</v>
      </c>
      <c r="E345" s="24" t="s">
        <v>515</v>
      </c>
      <c r="F345" s="34" t="s">
        <v>455</v>
      </c>
      <c r="G345" s="26">
        <v>66000</v>
      </c>
      <c r="I345" s="201"/>
      <c r="J345" s="201"/>
      <c r="K345" s="201"/>
      <c r="L345" s="202"/>
      <c r="M345" s="203"/>
      <c r="N345" s="194"/>
    </row>
    <row r="346" spans="1:14" s="181" customFormat="1" ht="30">
      <c r="A346" s="23" t="s">
        <v>516</v>
      </c>
      <c r="B346" s="24" t="s">
        <v>659</v>
      </c>
      <c r="C346" s="24" t="s">
        <v>447</v>
      </c>
      <c r="D346" s="24" t="s">
        <v>463</v>
      </c>
      <c r="E346" s="24" t="s">
        <v>517</v>
      </c>
      <c r="F346" s="34" t="s">
        <v>455</v>
      </c>
      <c r="G346" s="26">
        <v>701000</v>
      </c>
      <c r="I346" s="201"/>
      <c r="J346" s="201"/>
      <c r="K346" s="201"/>
      <c r="L346" s="202"/>
      <c r="M346" s="203"/>
      <c r="N346" s="194"/>
    </row>
    <row r="347" spans="1:14" s="181" customFormat="1" ht="30">
      <c r="A347" s="23" t="s">
        <v>518</v>
      </c>
      <c r="B347" s="24" t="s">
        <v>659</v>
      </c>
      <c r="C347" s="24" t="s">
        <v>447</v>
      </c>
      <c r="D347" s="24" t="s">
        <v>463</v>
      </c>
      <c r="E347" s="24" t="s">
        <v>519</v>
      </c>
      <c r="F347" s="34" t="s">
        <v>455</v>
      </c>
      <c r="G347" s="26">
        <v>12869000</v>
      </c>
      <c r="I347" s="201"/>
      <c r="J347" s="201"/>
      <c r="K347" s="201"/>
      <c r="L347" s="202"/>
      <c r="M347" s="203"/>
      <c r="N347" s="194"/>
    </row>
    <row r="348" spans="1:14" s="181" customFormat="1" ht="30">
      <c r="A348" s="23" t="s">
        <v>520</v>
      </c>
      <c r="B348" s="24" t="s">
        <v>659</v>
      </c>
      <c r="C348" s="24" t="s">
        <v>447</v>
      </c>
      <c r="D348" s="24" t="s">
        <v>463</v>
      </c>
      <c r="E348" s="24" t="s">
        <v>521</v>
      </c>
      <c r="F348" s="34" t="s">
        <v>455</v>
      </c>
      <c r="G348" s="26">
        <v>15569000</v>
      </c>
      <c r="I348" s="201"/>
      <c r="J348" s="201"/>
      <c r="K348" s="201"/>
      <c r="L348" s="202"/>
      <c r="M348" s="203"/>
      <c r="N348" s="194"/>
    </row>
    <row r="349" spans="1:14" s="181" customFormat="1" ht="15">
      <c r="A349" s="27" t="s">
        <v>260</v>
      </c>
      <c r="B349" s="28" t="s">
        <v>659</v>
      </c>
      <c r="C349" s="28" t="s">
        <v>447</v>
      </c>
      <c r="D349" s="28" t="s">
        <v>457</v>
      </c>
      <c r="E349" s="28" t="s">
        <v>283</v>
      </c>
      <c r="F349" s="33"/>
      <c r="G349" s="180">
        <f>G350</f>
        <v>72000</v>
      </c>
      <c r="I349" s="201"/>
      <c r="J349" s="201"/>
      <c r="K349" s="201"/>
      <c r="L349" s="202"/>
      <c r="M349" s="203"/>
      <c r="N349" s="194"/>
    </row>
    <row r="350" spans="1:14" s="181" customFormat="1" ht="30">
      <c r="A350" s="23" t="s">
        <v>49</v>
      </c>
      <c r="B350" s="24" t="s">
        <v>659</v>
      </c>
      <c r="C350" s="24" t="s">
        <v>447</v>
      </c>
      <c r="D350" s="24" t="s">
        <v>457</v>
      </c>
      <c r="E350" s="24" t="s">
        <v>48</v>
      </c>
      <c r="F350" s="34" t="s">
        <v>227</v>
      </c>
      <c r="G350" s="179">
        <v>72000</v>
      </c>
      <c r="I350" s="201"/>
      <c r="J350" s="201"/>
      <c r="K350" s="201"/>
      <c r="L350" s="202"/>
      <c r="M350" s="203"/>
      <c r="N350" s="194"/>
    </row>
    <row r="351" spans="1:14" s="181" customFormat="1" ht="14.25">
      <c r="A351" s="48" t="s">
        <v>539</v>
      </c>
      <c r="B351" s="49" t="s">
        <v>659</v>
      </c>
      <c r="C351" s="49" t="s">
        <v>447</v>
      </c>
      <c r="D351" s="49" t="s">
        <v>540</v>
      </c>
      <c r="E351" s="49"/>
      <c r="F351" s="75"/>
      <c r="G351" s="177">
        <f>SUM(G352+G356)</f>
        <v>9788200</v>
      </c>
      <c r="I351" s="201"/>
      <c r="J351" s="201"/>
      <c r="K351" s="201"/>
      <c r="L351" s="202"/>
      <c r="M351" s="203"/>
      <c r="N351" s="194"/>
    </row>
    <row r="352" spans="1:14" s="181" customFormat="1" ht="14.25">
      <c r="A352" s="48" t="s">
        <v>539</v>
      </c>
      <c r="B352" s="49" t="s">
        <v>659</v>
      </c>
      <c r="C352" s="49" t="s">
        <v>447</v>
      </c>
      <c r="D352" s="49" t="s">
        <v>540</v>
      </c>
      <c r="E352" s="49"/>
      <c r="F352" s="75"/>
      <c r="G352" s="177">
        <f>SUM(G353)</f>
        <v>9327000</v>
      </c>
      <c r="I352" s="201"/>
      <c r="J352" s="201"/>
      <c r="K352" s="201"/>
      <c r="L352" s="202"/>
      <c r="M352" s="203"/>
      <c r="N352" s="194"/>
    </row>
    <row r="353" spans="1:14" s="181" customFormat="1" ht="46.5" customHeight="1">
      <c r="A353" s="27" t="s">
        <v>186</v>
      </c>
      <c r="B353" s="28" t="s">
        <v>659</v>
      </c>
      <c r="C353" s="28" t="s">
        <v>447</v>
      </c>
      <c r="D353" s="28" t="s">
        <v>540</v>
      </c>
      <c r="E353" s="28" t="s">
        <v>187</v>
      </c>
      <c r="F353" s="33"/>
      <c r="G353" s="180">
        <f>SUM(G354)</f>
        <v>9327000</v>
      </c>
      <c r="I353" s="201"/>
      <c r="J353" s="201"/>
      <c r="K353" s="201"/>
      <c r="L353" s="202"/>
      <c r="M353" s="203"/>
      <c r="N353" s="194"/>
    </row>
    <row r="354" spans="1:14" s="181" customFormat="1" ht="15">
      <c r="A354" s="23" t="s">
        <v>541</v>
      </c>
      <c r="B354" s="24" t="s">
        <v>659</v>
      </c>
      <c r="C354" s="24" t="s">
        <v>447</v>
      </c>
      <c r="D354" s="24" t="s">
        <v>540</v>
      </c>
      <c r="E354" s="24" t="s">
        <v>189</v>
      </c>
      <c r="F354" s="34"/>
      <c r="G354" s="179">
        <f>SUM(G355:G355)</f>
        <v>9327000</v>
      </c>
      <c r="I354" s="201"/>
      <c r="J354" s="201"/>
      <c r="K354" s="201"/>
      <c r="L354" s="202"/>
      <c r="M354" s="203"/>
      <c r="N354" s="194"/>
    </row>
    <row r="355" spans="1:14" s="181" customFormat="1" ht="15">
      <c r="A355" s="23" t="s">
        <v>190</v>
      </c>
      <c r="B355" s="24" t="s">
        <v>659</v>
      </c>
      <c r="C355" s="24" t="s">
        <v>447</v>
      </c>
      <c r="D355" s="24" t="s">
        <v>540</v>
      </c>
      <c r="E355" s="24" t="s">
        <v>189</v>
      </c>
      <c r="F355" s="34" t="s">
        <v>227</v>
      </c>
      <c r="G355" s="179">
        <v>9327000</v>
      </c>
      <c r="I355" s="201"/>
      <c r="J355" s="201"/>
      <c r="K355" s="201"/>
      <c r="L355" s="202"/>
      <c r="M355" s="203"/>
      <c r="N355" s="194"/>
    </row>
    <row r="356" spans="1:14" s="181" customFormat="1" ht="30">
      <c r="A356" s="18" t="s">
        <v>542</v>
      </c>
      <c r="B356" s="24" t="s">
        <v>659</v>
      </c>
      <c r="C356" s="19" t="s">
        <v>447</v>
      </c>
      <c r="D356" s="19" t="s">
        <v>540</v>
      </c>
      <c r="E356" s="19" t="s">
        <v>543</v>
      </c>
      <c r="F356" s="29"/>
      <c r="G356" s="21">
        <f>SUM(G357)</f>
        <v>461200</v>
      </c>
      <c r="I356" s="201"/>
      <c r="J356" s="201"/>
      <c r="K356" s="201"/>
      <c r="L356" s="202"/>
      <c r="M356" s="203"/>
      <c r="N356" s="194"/>
    </row>
    <row r="357" spans="1:14" s="181" customFormat="1" ht="15">
      <c r="A357" s="27" t="s">
        <v>544</v>
      </c>
      <c r="B357" s="24" t="s">
        <v>659</v>
      </c>
      <c r="C357" s="24" t="s">
        <v>447</v>
      </c>
      <c r="D357" s="24" t="s">
        <v>540</v>
      </c>
      <c r="E357" s="24" t="s">
        <v>545</v>
      </c>
      <c r="F357" s="25"/>
      <c r="G357" s="26">
        <f>SUM(G358:G361)</f>
        <v>461200</v>
      </c>
      <c r="I357" s="201"/>
      <c r="J357" s="201"/>
      <c r="K357" s="201"/>
      <c r="L357" s="202"/>
      <c r="M357" s="203"/>
      <c r="N357" s="194"/>
    </row>
    <row r="358" spans="1:14" s="181" customFormat="1" ht="30">
      <c r="A358" s="105" t="s">
        <v>667</v>
      </c>
      <c r="B358" s="24" t="s">
        <v>659</v>
      </c>
      <c r="C358" s="24" t="s">
        <v>447</v>
      </c>
      <c r="D358" s="24" t="s">
        <v>540</v>
      </c>
      <c r="E358" s="24" t="s">
        <v>547</v>
      </c>
      <c r="F358" s="25">
        <v>500</v>
      </c>
      <c r="G358" s="26">
        <v>127000</v>
      </c>
      <c r="I358" s="194"/>
      <c r="J358" s="194"/>
      <c r="K358" s="194"/>
      <c r="L358" s="194"/>
      <c r="M358" s="194"/>
      <c r="N358" s="194"/>
    </row>
    <row r="359" spans="1:14" s="181" customFormat="1" ht="45">
      <c r="A359" s="105" t="s">
        <v>548</v>
      </c>
      <c r="B359" s="24" t="s">
        <v>659</v>
      </c>
      <c r="C359" s="24" t="s">
        <v>447</v>
      </c>
      <c r="D359" s="24" t="s">
        <v>540</v>
      </c>
      <c r="E359" s="24" t="s">
        <v>549</v>
      </c>
      <c r="F359" s="25">
        <v>500</v>
      </c>
      <c r="G359" s="26">
        <v>133200</v>
      </c>
      <c r="I359" s="194"/>
      <c r="J359" s="194"/>
      <c r="K359" s="194"/>
      <c r="L359" s="194"/>
      <c r="M359" s="194"/>
      <c r="N359" s="194"/>
    </row>
    <row r="360" spans="1:14" s="181" customFormat="1" ht="30">
      <c r="A360" s="105" t="s">
        <v>608</v>
      </c>
      <c r="B360" s="24" t="s">
        <v>659</v>
      </c>
      <c r="C360" s="24" t="s">
        <v>447</v>
      </c>
      <c r="D360" s="24" t="s">
        <v>540</v>
      </c>
      <c r="E360" s="24" t="s">
        <v>551</v>
      </c>
      <c r="F360" s="25">
        <v>500</v>
      </c>
      <c r="G360" s="26">
        <v>181000</v>
      </c>
      <c r="I360" s="194"/>
      <c r="J360" s="194"/>
      <c r="K360" s="194"/>
      <c r="L360" s="194"/>
      <c r="M360" s="194"/>
      <c r="N360" s="194"/>
    </row>
    <row r="361" spans="1:14" s="181" customFormat="1" ht="15">
      <c r="A361" s="27" t="s">
        <v>557</v>
      </c>
      <c r="B361" s="24" t="s">
        <v>659</v>
      </c>
      <c r="C361" s="24" t="s">
        <v>447</v>
      </c>
      <c r="D361" s="24" t="s">
        <v>540</v>
      </c>
      <c r="E361" s="24" t="s">
        <v>257</v>
      </c>
      <c r="F361" s="34"/>
      <c r="G361" s="26">
        <f>SUM(G362)</f>
        <v>20000</v>
      </c>
      <c r="I361" s="194"/>
      <c r="J361" s="194"/>
      <c r="K361" s="194"/>
      <c r="L361" s="194"/>
      <c r="M361" s="194"/>
      <c r="N361" s="194"/>
    </row>
    <row r="362" spans="1:14" s="181" customFormat="1" ht="45">
      <c r="A362" s="23" t="s">
        <v>668</v>
      </c>
      <c r="B362" s="24" t="s">
        <v>659</v>
      </c>
      <c r="C362" s="24" t="s">
        <v>447</v>
      </c>
      <c r="D362" s="24" t="s">
        <v>540</v>
      </c>
      <c r="E362" s="24" t="s">
        <v>259</v>
      </c>
      <c r="F362" s="25">
        <v>500</v>
      </c>
      <c r="G362" s="26">
        <v>20000</v>
      </c>
      <c r="I362" s="194"/>
      <c r="J362" s="194"/>
      <c r="K362" s="194"/>
      <c r="L362" s="194"/>
      <c r="M362" s="194"/>
      <c r="N362" s="194"/>
    </row>
    <row r="363" spans="1:7" ht="31.5">
      <c r="A363" s="172" t="s">
        <v>669</v>
      </c>
      <c r="B363" s="173" t="s">
        <v>670</v>
      </c>
      <c r="C363" s="173"/>
      <c r="D363" s="173"/>
      <c r="E363" s="173"/>
      <c r="F363" s="183"/>
      <c r="G363" s="176">
        <f>SUM(G367+G364)</f>
        <v>49700732</v>
      </c>
    </row>
    <row r="364" spans="1:7" ht="14.25">
      <c r="A364" s="48" t="s">
        <v>366</v>
      </c>
      <c r="B364" s="182" t="s">
        <v>670</v>
      </c>
      <c r="C364" s="49" t="s">
        <v>321</v>
      </c>
      <c r="D364" s="49" t="s">
        <v>367</v>
      </c>
      <c r="E364" s="49"/>
      <c r="F364" s="75"/>
      <c r="G364" s="47">
        <f>SUM(G365)</f>
        <v>305000</v>
      </c>
    </row>
    <row r="365" spans="1:7" s="181" customFormat="1" ht="15">
      <c r="A365" s="43" t="s">
        <v>256</v>
      </c>
      <c r="B365" s="24" t="s">
        <v>670</v>
      </c>
      <c r="C365" s="24" t="s">
        <v>321</v>
      </c>
      <c r="D365" s="24" t="s">
        <v>367</v>
      </c>
      <c r="E365" s="24" t="s">
        <v>257</v>
      </c>
      <c r="F365" s="25"/>
      <c r="G365" s="26">
        <f>SUM(G366)</f>
        <v>305000</v>
      </c>
    </row>
    <row r="366" spans="1:7" s="181" customFormat="1" ht="45">
      <c r="A366" s="23" t="s">
        <v>258</v>
      </c>
      <c r="B366" s="24" t="s">
        <v>670</v>
      </c>
      <c r="C366" s="24" t="s">
        <v>321</v>
      </c>
      <c r="D366" s="24" t="s">
        <v>367</v>
      </c>
      <c r="E366" s="24" t="s">
        <v>259</v>
      </c>
      <c r="F366" s="25">
        <v>500</v>
      </c>
      <c r="G366" s="26">
        <v>305000</v>
      </c>
    </row>
    <row r="367" spans="1:7" s="181" customFormat="1" ht="15">
      <c r="A367" s="48" t="s">
        <v>404</v>
      </c>
      <c r="B367" s="24" t="s">
        <v>670</v>
      </c>
      <c r="C367" s="49" t="s">
        <v>405</v>
      </c>
      <c r="D367" s="49"/>
      <c r="E367" s="49"/>
      <c r="F367" s="75"/>
      <c r="G367" s="47">
        <f>SUM(G368+G406+G377+G417+G409)</f>
        <v>49395732</v>
      </c>
    </row>
    <row r="368" spans="1:7" s="181" customFormat="1" ht="15">
      <c r="A368" s="18" t="s">
        <v>406</v>
      </c>
      <c r="B368" s="24" t="s">
        <v>670</v>
      </c>
      <c r="C368" s="19" t="s">
        <v>405</v>
      </c>
      <c r="D368" s="19" t="s">
        <v>407</v>
      </c>
      <c r="E368" s="19"/>
      <c r="F368" s="32"/>
      <c r="G368" s="21">
        <f>SUM(G369)</f>
        <v>8908010</v>
      </c>
    </row>
    <row r="369" spans="1:7" s="181" customFormat="1" ht="15">
      <c r="A369" s="27" t="s">
        <v>408</v>
      </c>
      <c r="B369" s="24" t="s">
        <v>670</v>
      </c>
      <c r="C369" s="28" t="s">
        <v>405</v>
      </c>
      <c r="D369" s="28" t="s">
        <v>407</v>
      </c>
      <c r="E369" s="28" t="s">
        <v>409</v>
      </c>
      <c r="F369" s="33"/>
      <c r="G369" s="30">
        <f>SUM(G370+G371+G372+G374)</f>
        <v>8908010</v>
      </c>
    </row>
    <row r="370" spans="1:7" s="181" customFormat="1" ht="30">
      <c r="A370" s="23" t="s">
        <v>410</v>
      </c>
      <c r="B370" s="24" t="s">
        <v>670</v>
      </c>
      <c r="C370" s="24" t="s">
        <v>405</v>
      </c>
      <c r="D370" s="24" t="s">
        <v>407</v>
      </c>
      <c r="E370" s="24" t="s">
        <v>411</v>
      </c>
      <c r="F370" s="34" t="s">
        <v>334</v>
      </c>
      <c r="G370" s="26">
        <v>1229000</v>
      </c>
    </row>
    <row r="371" spans="1:7" s="181" customFormat="1" ht="15">
      <c r="A371" s="23" t="s">
        <v>412</v>
      </c>
      <c r="B371" s="24" t="s">
        <v>670</v>
      </c>
      <c r="C371" s="24" t="s">
        <v>405</v>
      </c>
      <c r="D371" s="24" t="s">
        <v>407</v>
      </c>
      <c r="E371" s="24" t="s">
        <v>411</v>
      </c>
      <c r="F371" s="34" t="s">
        <v>334</v>
      </c>
      <c r="G371" s="26">
        <v>6782810</v>
      </c>
    </row>
    <row r="372" spans="1:7" s="181" customFormat="1" ht="15">
      <c r="A372" s="23" t="s">
        <v>260</v>
      </c>
      <c r="B372" s="24" t="s">
        <v>670</v>
      </c>
      <c r="C372" s="24" t="s">
        <v>405</v>
      </c>
      <c r="D372" s="24" t="s">
        <v>407</v>
      </c>
      <c r="E372" s="24"/>
      <c r="F372" s="34"/>
      <c r="G372" s="26">
        <f>SUM(G373)</f>
        <v>320000</v>
      </c>
    </row>
    <row r="373" spans="1:7" s="181" customFormat="1" ht="45">
      <c r="A373" s="76" t="s">
        <v>671</v>
      </c>
      <c r="B373" s="24" t="s">
        <v>670</v>
      </c>
      <c r="C373" s="77">
        <v>900</v>
      </c>
      <c r="D373" s="77">
        <v>901</v>
      </c>
      <c r="E373" s="78" t="s">
        <v>262</v>
      </c>
      <c r="F373" s="79">
        <v>500</v>
      </c>
      <c r="G373" s="80">
        <v>320000</v>
      </c>
    </row>
    <row r="374" spans="1:7" s="181" customFormat="1" ht="15">
      <c r="A374" s="81" t="s">
        <v>256</v>
      </c>
      <c r="B374" s="24" t="s">
        <v>670</v>
      </c>
      <c r="C374" s="77">
        <v>900</v>
      </c>
      <c r="D374" s="77">
        <v>901</v>
      </c>
      <c r="E374" s="78"/>
      <c r="F374" s="79"/>
      <c r="G374" s="80">
        <f>SUM(G375:G376)</f>
        <v>576200</v>
      </c>
    </row>
    <row r="375" spans="1:7" s="181" customFormat="1" ht="30">
      <c r="A375" s="23" t="s">
        <v>432</v>
      </c>
      <c r="B375" s="24" t="s">
        <v>670</v>
      </c>
      <c r="C375" s="24" t="s">
        <v>405</v>
      </c>
      <c r="D375" s="24" t="s">
        <v>407</v>
      </c>
      <c r="E375" s="24" t="s">
        <v>433</v>
      </c>
      <c r="F375" s="25">
        <v>500</v>
      </c>
      <c r="G375" s="26">
        <v>76200</v>
      </c>
    </row>
    <row r="376" spans="1:7" s="181" customFormat="1" ht="45">
      <c r="A376" s="76" t="s">
        <v>414</v>
      </c>
      <c r="B376" s="24" t="s">
        <v>670</v>
      </c>
      <c r="C376" s="77">
        <v>900</v>
      </c>
      <c r="D376" s="77">
        <v>901</v>
      </c>
      <c r="E376" s="78" t="s">
        <v>415</v>
      </c>
      <c r="F376" s="79">
        <v>500</v>
      </c>
      <c r="G376" s="80">
        <v>500000</v>
      </c>
    </row>
    <row r="377" spans="1:7" s="181" customFormat="1" ht="15">
      <c r="A377" s="82" t="s">
        <v>416</v>
      </c>
      <c r="B377" s="24" t="s">
        <v>670</v>
      </c>
      <c r="C377" s="19" t="s">
        <v>405</v>
      </c>
      <c r="D377" s="19" t="s">
        <v>417</v>
      </c>
      <c r="E377" s="19"/>
      <c r="F377" s="20"/>
      <c r="G377" s="21">
        <f>SUM(G378+G390+G401+G395+G387)</f>
        <v>24299270</v>
      </c>
    </row>
    <row r="378" spans="1:7" s="181" customFormat="1" ht="15">
      <c r="A378" s="27" t="s">
        <v>408</v>
      </c>
      <c r="B378" s="24" t="s">
        <v>670</v>
      </c>
      <c r="C378" s="28" t="s">
        <v>405</v>
      </c>
      <c r="D378" s="28" t="s">
        <v>417</v>
      </c>
      <c r="E378" s="28" t="s">
        <v>411</v>
      </c>
      <c r="F378" s="33"/>
      <c r="G378" s="30">
        <f>SUM(G379)</f>
        <v>17884534</v>
      </c>
    </row>
    <row r="379" spans="1:7" s="181" customFormat="1" ht="15">
      <c r="A379" s="23" t="s">
        <v>379</v>
      </c>
      <c r="B379" s="24" t="s">
        <v>670</v>
      </c>
      <c r="C379" s="24" t="s">
        <v>405</v>
      </c>
      <c r="D379" s="24" t="s">
        <v>417</v>
      </c>
      <c r="E379" s="24" t="s">
        <v>411</v>
      </c>
      <c r="F379" s="34"/>
      <c r="G379" s="26">
        <f>SUM(G380)</f>
        <v>17884534</v>
      </c>
    </row>
    <row r="380" spans="1:7" s="181" customFormat="1" ht="15">
      <c r="A380" s="23" t="s">
        <v>349</v>
      </c>
      <c r="B380" s="24" t="s">
        <v>670</v>
      </c>
      <c r="C380" s="24" t="s">
        <v>405</v>
      </c>
      <c r="D380" s="24" t="s">
        <v>417</v>
      </c>
      <c r="E380" s="24" t="s">
        <v>411</v>
      </c>
      <c r="F380" s="34" t="s">
        <v>334</v>
      </c>
      <c r="G380" s="26">
        <f>SUM(G381:G386)</f>
        <v>17884534</v>
      </c>
    </row>
    <row r="381" spans="1:7" s="181" customFormat="1" ht="15">
      <c r="A381" s="23" t="s">
        <v>349</v>
      </c>
      <c r="B381" s="24" t="s">
        <v>670</v>
      </c>
      <c r="C381" s="24" t="s">
        <v>405</v>
      </c>
      <c r="D381" s="24" t="s">
        <v>417</v>
      </c>
      <c r="E381" s="24" t="s">
        <v>411</v>
      </c>
      <c r="F381" s="34" t="s">
        <v>334</v>
      </c>
      <c r="G381" s="26">
        <v>1110534</v>
      </c>
    </row>
    <row r="382" spans="1:7" s="181" customFormat="1" ht="30">
      <c r="A382" s="23" t="s">
        <v>672</v>
      </c>
      <c r="B382" s="24" t="s">
        <v>670</v>
      </c>
      <c r="C382" s="24" t="s">
        <v>405</v>
      </c>
      <c r="D382" s="24" t="s">
        <v>417</v>
      </c>
      <c r="E382" s="24" t="s">
        <v>411</v>
      </c>
      <c r="F382" s="34" t="s">
        <v>334</v>
      </c>
      <c r="G382" s="26">
        <v>24000</v>
      </c>
    </row>
    <row r="383" spans="1:7" s="181" customFormat="1" ht="30">
      <c r="A383" s="23" t="s">
        <v>418</v>
      </c>
      <c r="B383" s="24" t="s">
        <v>670</v>
      </c>
      <c r="C383" s="24" t="s">
        <v>405</v>
      </c>
      <c r="D383" s="24" t="s">
        <v>417</v>
      </c>
      <c r="E383" s="24" t="s">
        <v>411</v>
      </c>
      <c r="F383" s="34" t="s">
        <v>334</v>
      </c>
      <c r="G383" s="26">
        <v>5667200</v>
      </c>
    </row>
    <row r="384" spans="1:7" s="181" customFormat="1" ht="30">
      <c r="A384" s="23" t="s">
        <v>418</v>
      </c>
      <c r="B384" s="24" t="s">
        <v>670</v>
      </c>
      <c r="C384" s="24" t="s">
        <v>405</v>
      </c>
      <c r="D384" s="24" t="s">
        <v>417</v>
      </c>
      <c r="E384" s="24" t="s">
        <v>411</v>
      </c>
      <c r="F384" s="34" t="s">
        <v>334</v>
      </c>
      <c r="G384" s="26">
        <v>8311000</v>
      </c>
    </row>
    <row r="385" spans="1:7" s="181" customFormat="1" ht="30">
      <c r="A385" s="23" t="s">
        <v>419</v>
      </c>
      <c r="B385" s="24" t="s">
        <v>670</v>
      </c>
      <c r="C385" s="24" t="s">
        <v>405</v>
      </c>
      <c r="D385" s="24" t="s">
        <v>417</v>
      </c>
      <c r="E385" s="24" t="s">
        <v>411</v>
      </c>
      <c r="F385" s="34" t="s">
        <v>334</v>
      </c>
      <c r="G385" s="26">
        <v>127000</v>
      </c>
    </row>
    <row r="386" spans="1:7" s="181" customFormat="1" ht="15">
      <c r="A386" s="23" t="s">
        <v>349</v>
      </c>
      <c r="B386" s="24" t="s">
        <v>670</v>
      </c>
      <c r="C386" s="24" t="s">
        <v>405</v>
      </c>
      <c r="D386" s="24" t="s">
        <v>417</v>
      </c>
      <c r="E386" s="24" t="s">
        <v>411</v>
      </c>
      <c r="F386" s="34" t="s">
        <v>334</v>
      </c>
      <c r="G386" s="26">
        <v>2644800</v>
      </c>
    </row>
    <row r="387" spans="1:7" s="181" customFormat="1" ht="15">
      <c r="A387" s="27" t="s">
        <v>362</v>
      </c>
      <c r="B387" s="24" t="s">
        <v>670</v>
      </c>
      <c r="C387" s="28" t="s">
        <v>405</v>
      </c>
      <c r="D387" s="28" t="s">
        <v>417</v>
      </c>
      <c r="E387" s="28" t="s">
        <v>363</v>
      </c>
      <c r="F387" s="326"/>
      <c r="G387" s="251">
        <f>SUM(G388)</f>
        <v>346236</v>
      </c>
    </row>
    <row r="388" spans="1:7" s="181" customFormat="1" ht="45">
      <c r="A388" s="23" t="s">
        <v>16</v>
      </c>
      <c r="B388" s="24" t="s">
        <v>670</v>
      </c>
      <c r="C388" s="24" t="s">
        <v>405</v>
      </c>
      <c r="D388" s="24" t="s">
        <v>417</v>
      </c>
      <c r="E388" s="24" t="s">
        <v>438</v>
      </c>
      <c r="F388" s="325"/>
      <c r="G388" s="343">
        <f>SUM(G389)</f>
        <v>346236</v>
      </c>
    </row>
    <row r="389" spans="1:7" s="181" customFormat="1" ht="15">
      <c r="A389" s="23" t="s">
        <v>349</v>
      </c>
      <c r="B389" s="24" t="s">
        <v>670</v>
      </c>
      <c r="C389" s="24" t="s">
        <v>405</v>
      </c>
      <c r="D389" s="24" t="s">
        <v>417</v>
      </c>
      <c r="E389" s="24" t="s">
        <v>438</v>
      </c>
      <c r="F389" s="325" t="s">
        <v>334</v>
      </c>
      <c r="G389" s="343">
        <v>346236</v>
      </c>
    </row>
    <row r="390" spans="1:7" s="181" customFormat="1" ht="60">
      <c r="A390" s="83" t="s">
        <v>55</v>
      </c>
      <c r="B390" s="24" t="s">
        <v>670</v>
      </c>
      <c r="C390" s="77">
        <v>900</v>
      </c>
      <c r="D390" s="24" t="s">
        <v>417</v>
      </c>
      <c r="E390" s="84">
        <v>5226400</v>
      </c>
      <c r="F390" s="79">
        <v>500</v>
      </c>
      <c r="G390" s="80">
        <f>SUM(G391:G394)</f>
        <v>1286800</v>
      </c>
    </row>
    <row r="391" spans="1:7" s="181" customFormat="1" ht="15">
      <c r="A391" s="85" t="s">
        <v>421</v>
      </c>
      <c r="B391" s="24" t="s">
        <v>670</v>
      </c>
      <c r="C391" s="77">
        <v>900</v>
      </c>
      <c r="D391" s="24" t="s">
        <v>417</v>
      </c>
      <c r="E391" s="86" t="s">
        <v>422</v>
      </c>
      <c r="F391" s="79">
        <v>500</v>
      </c>
      <c r="G391" s="87">
        <v>404000</v>
      </c>
    </row>
    <row r="392" spans="1:7" s="181" customFormat="1" ht="15">
      <c r="A392" s="88" t="s">
        <v>423</v>
      </c>
      <c r="B392" s="24" t="s">
        <v>670</v>
      </c>
      <c r="C392" s="77">
        <v>900</v>
      </c>
      <c r="D392" s="24" t="s">
        <v>417</v>
      </c>
      <c r="E392" s="78" t="s">
        <v>424</v>
      </c>
      <c r="F392" s="79">
        <v>500</v>
      </c>
      <c r="G392" s="87">
        <v>357000</v>
      </c>
    </row>
    <row r="393" spans="1:8" s="181" customFormat="1" ht="15">
      <c r="A393" s="88" t="s">
        <v>427</v>
      </c>
      <c r="B393" s="24" t="s">
        <v>670</v>
      </c>
      <c r="C393" s="77">
        <v>900</v>
      </c>
      <c r="D393" s="77">
        <v>902</v>
      </c>
      <c r="E393" s="78" t="s">
        <v>428</v>
      </c>
      <c r="F393" s="79">
        <v>500</v>
      </c>
      <c r="G393" s="87">
        <v>151300</v>
      </c>
      <c r="H393" s="194"/>
    </row>
    <row r="394" spans="1:8" s="181" customFormat="1" ht="15">
      <c r="A394" s="88" t="s">
        <v>429</v>
      </c>
      <c r="B394" s="24" t="s">
        <v>670</v>
      </c>
      <c r="C394" s="77">
        <v>900</v>
      </c>
      <c r="D394" s="77">
        <v>902</v>
      </c>
      <c r="E394" s="78" t="s">
        <v>430</v>
      </c>
      <c r="F394" s="79">
        <v>500</v>
      </c>
      <c r="G394" s="87">
        <v>374500</v>
      </c>
      <c r="H394" s="194"/>
    </row>
    <row r="395" spans="1:8" s="181" customFormat="1" ht="60">
      <c r="A395" s="83" t="s">
        <v>54</v>
      </c>
      <c r="B395" s="24" t="s">
        <v>670</v>
      </c>
      <c r="C395" s="77">
        <v>900</v>
      </c>
      <c r="D395" s="77">
        <v>902</v>
      </c>
      <c r="E395" s="84">
        <v>5226400</v>
      </c>
      <c r="F395" s="79">
        <v>500</v>
      </c>
      <c r="G395" s="80">
        <f>SUM(G396:G400)</f>
        <v>1789000</v>
      </c>
      <c r="H395" s="194"/>
    </row>
    <row r="396" spans="1:8" s="181" customFormat="1" ht="15">
      <c r="A396" s="85" t="s">
        <v>421</v>
      </c>
      <c r="B396" s="24" t="s">
        <v>670</v>
      </c>
      <c r="C396" s="77">
        <v>900</v>
      </c>
      <c r="D396" s="77">
        <v>902</v>
      </c>
      <c r="E396" s="86" t="s">
        <v>422</v>
      </c>
      <c r="F396" s="79">
        <v>500</v>
      </c>
      <c r="G396" s="80">
        <v>172000</v>
      </c>
      <c r="H396" s="194"/>
    </row>
    <row r="397" spans="1:8" s="181" customFormat="1" ht="15">
      <c r="A397" s="88" t="s">
        <v>423</v>
      </c>
      <c r="B397" s="24" t="s">
        <v>670</v>
      </c>
      <c r="C397" s="77">
        <v>900</v>
      </c>
      <c r="D397" s="77">
        <v>902</v>
      </c>
      <c r="E397" s="78" t="s">
        <v>424</v>
      </c>
      <c r="F397" s="79">
        <v>500</v>
      </c>
      <c r="G397" s="80">
        <v>102000</v>
      </c>
      <c r="H397" s="194"/>
    </row>
    <row r="398" spans="1:8" s="181" customFormat="1" ht="30">
      <c r="A398" s="88" t="s">
        <v>425</v>
      </c>
      <c r="B398" s="24" t="s">
        <v>670</v>
      </c>
      <c r="C398" s="77">
        <v>900</v>
      </c>
      <c r="D398" s="77">
        <v>902</v>
      </c>
      <c r="E398" s="78" t="s">
        <v>426</v>
      </c>
      <c r="F398" s="79">
        <v>500</v>
      </c>
      <c r="G398" s="80">
        <v>1301000</v>
      </c>
      <c r="H398" s="194"/>
    </row>
    <row r="399" spans="1:8" s="181" customFormat="1" ht="15">
      <c r="A399" s="88" t="s">
        <v>427</v>
      </c>
      <c r="B399" s="24" t="s">
        <v>670</v>
      </c>
      <c r="C399" s="77">
        <v>900</v>
      </c>
      <c r="D399" s="77">
        <v>902</v>
      </c>
      <c r="E399" s="78" t="s">
        <v>428</v>
      </c>
      <c r="F399" s="79">
        <v>500</v>
      </c>
      <c r="G399" s="80">
        <v>90000</v>
      </c>
      <c r="H399" s="194"/>
    </row>
    <row r="400" spans="1:8" s="181" customFormat="1" ht="15">
      <c r="A400" s="88" t="s">
        <v>429</v>
      </c>
      <c r="B400" s="24" t="s">
        <v>670</v>
      </c>
      <c r="C400" s="77">
        <v>900</v>
      </c>
      <c r="D400" s="77">
        <v>902</v>
      </c>
      <c r="E400" s="78" t="s">
        <v>430</v>
      </c>
      <c r="F400" s="79">
        <v>500</v>
      </c>
      <c r="G400" s="80">
        <v>124000</v>
      </c>
      <c r="H400" s="194"/>
    </row>
    <row r="401" spans="1:8" s="181" customFormat="1" ht="15">
      <c r="A401" s="89" t="s">
        <v>256</v>
      </c>
      <c r="B401" s="24" t="s">
        <v>670</v>
      </c>
      <c r="C401" s="19" t="s">
        <v>405</v>
      </c>
      <c r="D401" s="19" t="s">
        <v>417</v>
      </c>
      <c r="E401" s="19" t="s">
        <v>257</v>
      </c>
      <c r="F401" s="20"/>
      <c r="G401" s="21">
        <f>SUM(G402:G404)</f>
        <v>2992700</v>
      </c>
      <c r="H401" s="194"/>
    </row>
    <row r="402" spans="1:8" s="181" customFormat="1" ht="30">
      <c r="A402" s="23" t="s">
        <v>432</v>
      </c>
      <c r="B402" s="24" t="s">
        <v>670</v>
      </c>
      <c r="C402" s="24" t="s">
        <v>405</v>
      </c>
      <c r="D402" s="24" t="s">
        <v>417</v>
      </c>
      <c r="E402" s="24" t="s">
        <v>433</v>
      </c>
      <c r="F402" s="25">
        <v>500</v>
      </c>
      <c r="G402" s="26">
        <v>2490700</v>
      </c>
      <c r="H402" s="194"/>
    </row>
    <row r="403" spans="1:8" s="181" customFormat="1" ht="30">
      <c r="A403" s="23" t="s">
        <v>434</v>
      </c>
      <c r="B403" s="24" t="s">
        <v>670</v>
      </c>
      <c r="C403" s="24" t="s">
        <v>405</v>
      </c>
      <c r="D403" s="24" t="s">
        <v>417</v>
      </c>
      <c r="E403" s="24" t="s">
        <v>435</v>
      </c>
      <c r="F403" s="25">
        <v>500</v>
      </c>
      <c r="G403" s="26">
        <v>285000</v>
      </c>
      <c r="H403" s="194"/>
    </row>
    <row r="404" spans="1:8" s="181" customFormat="1" ht="30">
      <c r="A404" s="23" t="s">
        <v>436</v>
      </c>
      <c r="B404" s="24" t="s">
        <v>670</v>
      </c>
      <c r="C404" s="24" t="s">
        <v>405</v>
      </c>
      <c r="D404" s="24" t="s">
        <v>417</v>
      </c>
      <c r="E404" s="24" t="s">
        <v>437</v>
      </c>
      <c r="F404" s="25">
        <v>500</v>
      </c>
      <c r="G404" s="26">
        <v>217000</v>
      </c>
      <c r="H404" s="194"/>
    </row>
    <row r="405" spans="1:8" s="181" customFormat="1" ht="15">
      <c r="A405" s="23" t="s">
        <v>349</v>
      </c>
      <c r="B405" s="24" t="s">
        <v>670</v>
      </c>
      <c r="C405" s="24" t="s">
        <v>405</v>
      </c>
      <c r="D405" s="24" t="s">
        <v>417</v>
      </c>
      <c r="E405" s="24" t="s">
        <v>438</v>
      </c>
      <c r="F405" s="34" t="s">
        <v>334</v>
      </c>
      <c r="G405" s="26"/>
      <c r="H405" s="194"/>
    </row>
    <row r="406" spans="1:8" s="181" customFormat="1" ht="14.25" customHeight="1">
      <c r="A406" s="18" t="s">
        <v>439</v>
      </c>
      <c r="B406" s="24" t="s">
        <v>670</v>
      </c>
      <c r="C406" s="19" t="s">
        <v>405</v>
      </c>
      <c r="D406" s="19" t="s">
        <v>440</v>
      </c>
      <c r="E406" s="19"/>
      <c r="F406" s="32"/>
      <c r="G406" s="21">
        <f>SUM(G407)</f>
        <v>145500</v>
      </c>
      <c r="H406" s="194"/>
    </row>
    <row r="407" spans="1:8" s="181" customFormat="1" ht="15">
      <c r="A407" s="27" t="s">
        <v>408</v>
      </c>
      <c r="B407" s="24" t="s">
        <v>670</v>
      </c>
      <c r="C407" s="24" t="s">
        <v>405</v>
      </c>
      <c r="D407" s="24" t="s">
        <v>440</v>
      </c>
      <c r="E407" s="24" t="s">
        <v>411</v>
      </c>
      <c r="F407" s="34"/>
      <c r="G407" s="26">
        <f>SUM(G408)</f>
        <v>145500</v>
      </c>
      <c r="H407" s="194"/>
    </row>
    <row r="408" spans="1:8" s="181" customFormat="1" ht="15">
      <c r="A408" s="23" t="s">
        <v>349</v>
      </c>
      <c r="B408" s="24" t="s">
        <v>670</v>
      </c>
      <c r="C408" s="24" t="s">
        <v>405</v>
      </c>
      <c r="D408" s="24" t="s">
        <v>440</v>
      </c>
      <c r="E408" s="24" t="s">
        <v>411</v>
      </c>
      <c r="F408" s="34" t="s">
        <v>334</v>
      </c>
      <c r="G408" s="26">
        <v>145500</v>
      </c>
      <c r="H408" s="194"/>
    </row>
    <row r="409" spans="1:8" s="181" customFormat="1" ht="15">
      <c r="A409" s="18" t="s">
        <v>441</v>
      </c>
      <c r="B409" s="24" t="s">
        <v>670</v>
      </c>
      <c r="C409" s="19" t="s">
        <v>405</v>
      </c>
      <c r="D409" s="19" t="s">
        <v>442</v>
      </c>
      <c r="E409" s="19"/>
      <c r="F409" s="32"/>
      <c r="G409" s="21">
        <f>SUM(G410+G412+G415)</f>
        <v>2966764</v>
      </c>
      <c r="H409" s="194"/>
    </row>
    <row r="410" spans="1:8" s="181" customFormat="1" ht="15">
      <c r="A410" s="23" t="s">
        <v>379</v>
      </c>
      <c r="B410" s="24" t="s">
        <v>670</v>
      </c>
      <c r="C410" s="24" t="s">
        <v>405</v>
      </c>
      <c r="D410" s="24" t="s">
        <v>442</v>
      </c>
      <c r="E410" s="24" t="s">
        <v>411</v>
      </c>
      <c r="F410" s="34"/>
      <c r="G410" s="21">
        <f>SUM(G411)</f>
        <v>758000</v>
      </c>
      <c r="H410" s="194"/>
    </row>
    <row r="411" spans="1:8" s="181" customFormat="1" ht="45">
      <c r="A411" s="23" t="s">
        <v>443</v>
      </c>
      <c r="B411" s="24" t="s">
        <v>670</v>
      </c>
      <c r="C411" s="24" t="s">
        <v>405</v>
      </c>
      <c r="D411" s="24" t="s">
        <v>442</v>
      </c>
      <c r="E411" s="24" t="s">
        <v>411</v>
      </c>
      <c r="F411" s="34" t="s">
        <v>334</v>
      </c>
      <c r="G411" s="26">
        <v>758000</v>
      </c>
      <c r="H411" s="194"/>
    </row>
    <row r="412" spans="1:8" s="181" customFormat="1" ht="15">
      <c r="A412" s="27" t="s">
        <v>362</v>
      </c>
      <c r="B412" s="24" t="s">
        <v>670</v>
      </c>
      <c r="C412" s="28" t="s">
        <v>405</v>
      </c>
      <c r="D412" s="28" t="s">
        <v>442</v>
      </c>
      <c r="E412" s="28" t="s">
        <v>363</v>
      </c>
      <c r="F412" s="33"/>
      <c r="G412" s="30">
        <f>SUM(G413)</f>
        <v>1409064</v>
      </c>
      <c r="H412" s="194"/>
    </row>
    <row r="413" spans="1:8" s="181" customFormat="1" ht="45">
      <c r="A413" s="23" t="s">
        <v>16</v>
      </c>
      <c r="B413" s="24" t="s">
        <v>670</v>
      </c>
      <c r="C413" s="24" t="s">
        <v>405</v>
      </c>
      <c r="D413" s="24" t="s">
        <v>442</v>
      </c>
      <c r="E413" s="24" t="s">
        <v>438</v>
      </c>
      <c r="F413" s="34"/>
      <c r="G413" s="26">
        <f>SUM(G414)</f>
        <v>1409064</v>
      </c>
      <c r="H413" s="194"/>
    </row>
    <row r="414" spans="1:8" s="181" customFormat="1" ht="15">
      <c r="A414" s="23" t="s">
        <v>349</v>
      </c>
      <c r="B414" s="24" t="s">
        <v>670</v>
      </c>
      <c r="C414" s="24" t="s">
        <v>405</v>
      </c>
      <c r="D414" s="24" t="s">
        <v>442</v>
      </c>
      <c r="E414" s="24" t="s">
        <v>438</v>
      </c>
      <c r="F414" s="34" t="s">
        <v>334</v>
      </c>
      <c r="G414" s="26">
        <v>1409064</v>
      </c>
      <c r="H414" s="194"/>
    </row>
    <row r="415" spans="1:8" s="181" customFormat="1" ht="60">
      <c r="A415" s="83" t="s">
        <v>55</v>
      </c>
      <c r="B415" s="24" t="s">
        <v>670</v>
      </c>
      <c r="C415" s="77">
        <v>900</v>
      </c>
      <c r="D415" s="24" t="s">
        <v>442</v>
      </c>
      <c r="E415" s="84">
        <v>5226400</v>
      </c>
      <c r="F415" s="79">
        <v>500</v>
      </c>
      <c r="G415" s="80">
        <v>799700</v>
      </c>
      <c r="H415" s="194"/>
    </row>
    <row r="416" spans="1:8" s="181" customFormat="1" ht="30">
      <c r="A416" s="88" t="s">
        <v>425</v>
      </c>
      <c r="B416" s="24" t="s">
        <v>670</v>
      </c>
      <c r="C416" s="77">
        <v>900</v>
      </c>
      <c r="D416" s="77">
        <v>904</v>
      </c>
      <c r="E416" s="78" t="s">
        <v>426</v>
      </c>
      <c r="F416" s="79">
        <v>500</v>
      </c>
      <c r="G416" s="80">
        <v>799700</v>
      </c>
      <c r="H416" s="194"/>
    </row>
    <row r="417" spans="1:8" s="181" customFormat="1" ht="15">
      <c r="A417" s="90" t="s">
        <v>444</v>
      </c>
      <c r="B417" s="24" t="s">
        <v>670</v>
      </c>
      <c r="C417" s="91">
        <v>900</v>
      </c>
      <c r="D417" s="91">
        <v>909</v>
      </c>
      <c r="E417" s="92"/>
      <c r="F417" s="93"/>
      <c r="G417" s="94">
        <f>SUM(G418)</f>
        <v>13076188</v>
      </c>
      <c r="H417" s="194"/>
    </row>
    <row r="418" spans="1:8" s="181" customFormat="1" ht="15">
      <c r="A418" s="23" t="s">
        <v>379</v>
      </c>
      <c r="B418" s="24" t="s">
        <v>670</v>
      </c>
      <c r="C418" s="24" t="s">
        <v>405</v>
      </c>
      <c r="D418" s="24" t="s">
        <v>445</v>
      </c>
      <c r="E418" s="24" t="s">
        <v>411</v>
      </c>
      <c r="F418" s="34"/>
      <c r="G418" s="26">
        <f>SUM(G419)</f>
        <v>13076188</v>
      </c>
      <c r="H418" s="194"/>
    </row>
    <row r="419" spans="1:8" ht="15">
      <c r="A419" s="23" t="s">
        <v>349</v>
      </c>
      <c r="B419" s="24" t="s">
        <v>670</v>
      </c>
      <c r="C419" s="24" t="s">
        <v>405</v>
      </c>
      <c r="D419" s="24" t="s">
        <v>445</v>
      </c>
      <c r="E419" s="24" t="s">
        <v>411</v>
      </c>
      <c r="F419" s="34" t="s">
        <v>334</v>
      </c>
      <c r="G419" s="26">
        <f>SUM(G420:G422)</f>
        <v>13076188</v>
      </c>
      <c r="H419" s="110"/>
    </row>
    <row r="420" spans="1:8" ht="15">
      <c r="A420" s="23" t="s">
        <v>349</v>
      </c>
      <c r="B420" s="24" t="s">
        <v>670</v>
      </c>
      <c r="C420" s="24" t="s">
        <v>405</v>
      </c>
      <c r="D420" s="24" t="s">
        <v>445</v>
      </c>
      <c r="E420" s="24" t="s">
        <v>411</v>
      </c>
      <c r="F420" s="34" t="s">
        <v>334</v>
      </c>
      <c r="G420" s="26">
        <v>2754196</v>
      </c>
      <c r="H420" s="110"/>
    </row>
    <row r="421" spans="1:8" ht="15">
      <c r="A421" s="23" t="s">
        <v>349</v>
      </c>
      <c r="B421" s="24" t="s">
        <v>670</v>
      </c>
      <c r="C421" s="24" t="s">
        <v>405</v>
      </c>
      <c r="D421" s="24" t="s">
        <v>445</v>
      </c>
      <c r="E421" s="24" t="s">
        <v>411</v>
      </c>
      <c r="F421" s="34" t="s">
        <v>334</v>
      </c>
      <c r="G421" s="26">
        <v>8206992</v>
      </c>
      <c r="H421" s="110"/>
    </row>
    <row r="422" spans="1:8" ht="15">
      <c r="A422" s="23" t="s">
        <v>349</v>
      </c>
      <c r="B422" s="24" t="s">
        <v>670</v>
      </c>
      <c r="C422" s="24" t="s">
        <v>405</v>
      </c>
      <c r="D422" s="24" t="s">
        <v>445</v>
      </c>
      <c r="E422" s="24" t="s">
        <v>411</v>
      </c>
      <c r="F422" s="34" t="s">
        <v>334</v>
      </c>
      <c r="G422" s="80">
        <v>2115000</v>
      </c>
      <c r="H422" s="110"/>
    </row>
    <row r="423" spans="1:8" ht="15">
      <c r="A423" s="38"/>
      <c r="B423" s="39"/>
      <c r="C423" s="39"/>
      <c r="D423" s="39"/>
      <c r="E423" s="39"/>
      <c r="F423" s="40"/>
      <c r="G423" s="164"/>
      <c r="H423" s="110"/>
    </row>
    <row r="424" spans="1:8" ht="15">
      <c r="A424" s="38"/>
      <c r="B424" s="39"/>
      <c r="C424" s="39"/>
      <c r="D424" s="39"/>
      <c r="E424" s="39" t="s">
        <v>183</v>
      </c>
      <c r="F424" s="40"/>
      <c r="G424" s="340">
        <f>SUM(G258+G173+G159+G21+G290)</f>
        <v>58784632.97</v>
      </c>
      <c r="H424" s="110"/>
    </row>
    <row r="425" spans="1:8" ht="12.75">
      <c r="A425" s="111"/>
      <c r="B425" s="112"/>
      <c r="C425" s="112"/>
      <c r="D425" s="112"/>
      <c r="E425" s="112" t="s">
        <v>266</v>
      </c>
      <c r="F425" s="113"/>
      <c r="G425" s="219">
        <f>SUM(G69)</f>
        <v>5585000</v>
      </c>
      <c r="H425" s="110"/>
    </row>
    <row r="426" spans="1:8" ht="12.75">
      <c r="A426" s="111"/>
      <c r="B426" s="112"/>
      <c r="C426" s="112"/>
      <c r="D426" s="112"/>
      <c r="E426" s="112" t="s">
        <v>287</v>
      </c>
      <c r="F426" s="113"/>
      <c r="G426" s="219">
        <f>SUM(G291+G265+G168+G89)</f>
        <v>12728938.5</v>
      </c>
      <c r="H426" s="110"/>
    </row>
    <row r="427" spans="1:8" ht="12.75">
      <c r="A427" s="111"/>
      <c r="B427" s="112"/>
      <c r="C427" s="112"/>
      <c r="D427" s="112"/>
      <c r="E427" s="112" t="s">
        <v>314</v>
      </c>
      <c r="F427" s="113"/>
      <c r="G427" s="219">
        <f>SUM(G102)</f>
        <v>650000</v>
      </c>
      <c r="H427" s="110"/>
    </row>
    <row r="428" spans="1:8" ht="12.75">
      <c r="A428" s="111"/>
      <c r="B428" s="112"/>
      <c r="C428" s="112"/>
      <c r="D428" s="112"/>
      <c r="E428" s="112" t="s">
        <v>321</v>
      </c>
      <c r="F428" s="113"/>
      <c r="G428" s="219">
        <f>SUM(G364+G295+G179+G108)</f>
        <v>481876883</v>
      </c>
      <c r="H428" s="110"/>
    </row>
    <row r="429" spans="1:8" ht="12.75">
      <c r="A429" s="111"/>
      <c r="B429" s="112"/>
      <c r="C429" s="112"/>
      <c r="D429" s="112"/>
      <c r="E429" s="112" t="s">
        <v>390</v>
      </c>
      <c r="F429" s="113"/>
      <c r="G429" s="219">
        <f>SUM(G268+G124)</f>
        <v>1479764</v>
      </c>
      <c r="H429" s="110"/>
    </row>
    <row r="430" spans="1:8" ht="12.75">
      <c r="A430" s="111"/>
      <c r="B430" s="112"/>
      <c r="C430" s="112"/>
      <c r="E430" s="112" t="s">
        <v>405</v>
      </c>
      <c r="F430" s="113"/>
      <c r="G430" s="219">
        <f>SUM(G367+G130)</f>
        <v>69254732</v>
      </c>
      <c r="H430" s="110"/>
    </row>
    <row r="431" spans="1:8" ht="12.75">
      <c r="A431" s="111"/>
      <c r="B431" s="112"/>
      <c r="C431" s="112"/>
      <c r="D431" s="112"/>
      <c r="E431" s="112" t="s">
        <v>447</v>
      </c>
      <c r="F431" s="113"/>
      <c r="G431" s="219">
        <f>SUM(G301+G230+G139)</f>
        <v>168309752.09</v>
      </c>
      <c r="H431" s="110"/>
    </row>
    <row r="432" spans="1:8" ht="12.75">
      <c r="A432" s="111"/>
      <c r="B432" s="112"/>
      <c r="C432" s="112"/>
      <c r="D432" s="112"/>
      <c r="E432" s="112" t="s">
        <v>562</v>
      </c>
      <c r="F432" s="113"/>
      <c r="G432" s="219">
        <f>SUM(G253+G154)</f>
        <v>826000</v>
      </c>
      <c r="H432" s="110"/>
    </row>
    <row r="433" spans="1:8" ht="12.75">
      <c r="A433" s="111"/>
      <c r="B433" s="112"/>
      <c r="C433" s="112"/>
      <c r="D433" s="112"/>
      <c r="E433" s="112" t="s">
        <v>568</v>
      </c>
      <c r="F433" s="113"/>
      <c r="G433" s="219">
        <f>SUM(G278)</f>
        <v>55000</v>
      </c>
      <c r="H433" s="110"/>
    </row>
    <row r="434" spans="1:8" ht="12.75">
      <c r="A434" s="111"/>
      <c r="B434" s="112"/>
      <c r="C434" s="112"/>
      <c r="D434" s="112"/>
      <c r="E434" s="112" t="s">
        <v>575</v>
      </c>
      <c r="F434" s="113"/>
      <c r="G434" s="219">
        <f>SUM(G282)</f>
        <v>15300000</v>
      </c>
      <c r="H434" s="110"/>
    </row>
    <row r="435" spans="1:8" ht="12.75">
      <c r="A435" s="111"/>
      <c r="B435" s="112"/>
      <c r="C435" s="112"/>
      <c r="D435" s="112"/>
      <c r="E435" s="112" t="s">
        <v>0</v>
      </c>
      <c r="F435" s="113"/>
      <c r="G435" s="349">
        <f>SUM(G424:G434)</f>
        <v>814850702.5600001</v>
      </c>
      <c r="H435" s="110"/>
    </row>
    <row r="436" spans="1:8" ht="12.75">
      <c r="A436" s="111"/>
      <c r="B436" s="112"/>
      <c r="C436" s="112"/>
      <c r="D436" s="112"/>
      <c r="E436" s="112"/>
      <c r="F436" s="113"/>
      <c r="G436" s="219"/>
      <c r="H436" s="110"/>
    </row>
    <row r="437" spans="1:8" ht="12.75">
      <c r="A437" s="111"/>
      <c r="B437" s="112"/>
      <c r="C437" s="112"/>
      <c r="D437" s="112"/>
      <c r="E437" s="112"/>
      <c r="F437" s="113"/>
      <c r="G437" s="219"/>
      <c r="H437" s="110"/>
    </row>
    <row r="438" spans="1:8" ht="12.75">
      <c r="A438" s="111"/>
      <c r="B438" s="112"/>
      <c r="C438" s="112"/>
      <c r="D438" s="112"/>
      <c r="E438" s="112"/>
      <c r="F438" s="113"/>
      <c r="G438" s="219"/>
      <c r="H438" s="110"/>
    </row>
    <row r="439" spans="1:8" ht="12.75">
      <c r="A439" s="111"/>
      <c r="B439" s="112"/>
      <c r="C439" s="112"/>
      <c r="D439" s="112"/>
      <c r="E439" s="112"/>
      <c r="F439" s="113"/>
      <c r="G439" s="219"/>
      <c r="H439" s="110"/>
    </row>
    <row r="440" spans="1:8" ht="12.75">
      <c r="A440" s="111"/>
      <c r="B440" s="112"/>
      <c r="C440" s="112"/>
      <c r="D440" s="112"/>
      <c r="E440" s="112"/>
      <c r="F440" s="113"/>
      <c r="G440" s="219"/>
      <c r="H440" s="110"/>
    </row>
    <row r="441" spans="1:8" ht="12.75">
      <c r="A441" s="111"/>
      <c r="B441" s="112"/>
      <c r="C441" s="112"/>
      <c r="D441" s="112"/>
      <c r="E441" s="112"/>
      <c r="F441" s="113"/>
      <c r="G441" s="219"/>
      <c r="H441" s="110"/>
    </row>
    <row r="442" spans="1:8" ht="12.75">
      <c r="A442" s="111"/>
      <c r="B442" s="112"/>
      <c r="C442" s="112"/>
      <c r="D442" s="112"/>
      <c r="E442" s="112"/>
      <c r="F442" s="113"/>
      <c r="G442" s="219"/>
      <c r="H442" s="110"/>
    </row>
    <row r="443" spans="1:8" ht="12.75">
      <c r="A443" s="111"/>
      <c r="B443" s="112"/>
      <c r="C443" s="112"/>
      <c r="D443" s="112"/>
      <c r="E443" s="112"/>
      <c r="F443" s="113"/>
      <c r="G443" s="219"/>
      <c r="H443" s="110"/>
    </row>
    <row r="444" spans="1:8" ht="12.75">
      <c r="A444" s="111"/>
      <c r="B444" s="112"/>
      <c r="C444" s="112"/>
      <c r="D444" s="112"/>
      <c r="E444" s="112"/>
      <c r="F444" s="113"/>
      <c r="G444" s="219"/>
      <c r="H444" s="110"/>
    </row>
    <row r="445" spans="1:8" ht="12.75">
      <c r="A445" s="111"/>
      <c r="B445" s="112"/>
      <c r="C445" s="112"/>
      <c r="D445" s="112"/>
      <c r="E445" s="112"/>
      <c r="F445" s="113"/>
      <c r="G445" s="219"/>
      <c r="H445" s="110"/>
    </row>
    <row r="446" spans="1:8" ht="12.75">
      <c r="A446" s="111"/>
      <c r="B446" s="112"/>
      <c r="C446" s="112"/>
      <c r="D446" s="112"/>
      <c r="E446" s="112"/>
      <c r="F446" s="113"/>
      <c r="G446" s="219"/>
      <c r="H446" s="110"/>
    </row>
    <row r="447" spans="1:8" ht="12.75">
      <c r="A447" s="111"/>
      <c r="B447" s="112"/>
      <c r="C447" s="112"/>
      <c r="D447" s="112"/>
      <c r="E447" s="112"/>
      <c r="F447" s="113"/>
      <c r="G447" s="219"/>
      <c r="H447" s="110"/>
    </row>
    <row r="448" spans="1:8" ht="12.75">
      <c r="A448" s="111"/>
      <c r="B448" s="112"/>
      <c r="C448" s="112"/>
      <c r="D448" s="112"/>
      <c r="E448" s="112"/>
      <c r="F448" s="113"/>
      <c r="G448" s="219"/>
      <c r="H448" s="110"/>
    </row>
    <row r="449" spans="1:8" ht="12.75">
      <c r="A449" s="111"/>
      <c r="B449" s="112"/>
      <c r="C449" s="112"/>
      <c r="D449" s="112"/>
      <c r="E449" s="112"/>
      <c r="F449" s="113"/>
      <c r="G449" s="219"/>
      <c r="H449" s="110"/>
    </row>
    <row r="450" spans="1:8" ht="12.75">
      <c r="A450" s="111"/>
      <c r="B450" s="112"/>
      <c r="C450" s="112"/>
      <c r="D450" s="112"/>
      <c r="E450" s="112"/>
      <c r="F450" s="113"/>
      <c r="G450" s="219"/>
      <c r="H450" s="110"/>
    </row>
    <row r="451" spans="1:8" ht="12.75">
      <c r="A451" s="111"/>
      <c r="B451" s="112"/>
      <c r="C451" s="112"/>
      <c r="D451" s="112"/>
      <c r="E451" s="112"/>
      <c r="F451" s="113"/>
      <c r="G451" s="219"/>
      <c r="H451" s="110"/>
    </row>
    <row r="452" spans="1:8" ht="12.75">
      <c r="A452" s="111"/>
      <c r="B452" s="112"/>
      <c r="C452" s="112"/>
      <c r="D452" s="112"/>
      <c r="E452" s="112"/>
      <c r="F452" s="113"/>
      <c r="G452" s="219"/>
      <c r="H452" s="110"/>
    </row>
    <row r="453" spans="1:8" ht="12.75">
      <c r="A453" s="111"/>
      <c r="B453" s="112"/>
      <c r="C453" s="112"/>
      <c r="D453" s="112"/>
      <c r="E453" s="112"/>
      <c r="F453" s="113"/>
      <c r="G453" s="219"/>
      <c r="H453" s="110"/>
    </row>
    <row r="454" spans="1:8" ht="12.75">
      <c r="A454" s="111"/>
      <c r="B454" s="112"/>
      <c r="C454" s="112"/>
      <c r="D454" s="112"/>
      <c r="E454" s="112"/>
      <c r="F454" s="113"/>
      <c r="G454" s="219"/>
      <c r="H454" s="110"/>
    </row>
    <row r="455" spans="1:8" ht="12.75">
      <c r="A455" s="111"/>
      <c r="B455" s="112"/>
      <c r="C455" s="112"/>
      <c r="D455" s="112"/>
      <c r="E455" s="112"/>
      <c r="F455" s="113"/>
      <c r="G455" s="219"/>
      <c r="H455" s="110"/>
    </row>
    <row r="456" spans="1:8" ht="12.75">
      <c r="A456" s="111"/>
      <c r="B456" s="112"/>
      <c r="C456" s="112"/>
      <c r="D456" s="112"/>
      <c r="E456" s="112"/>
      <c r="F456" s="113"/>
      <c r="G456" s="219"/>
      <c r="H456" s="110"/>
    </row>
    <row r="457" spans="1:8" ht="12.75">
      <c r="A457" s="111"/>
      <c r="B457" s="112"/>
      <c r="C457" s="112"/>
      <c r="D457" s="112"/>
      <c r="E457" s="112"/>
      <c r="F457" s="113"/>
      <c r="G457" s="219"/>
      <c r="H457" s="110"/>
    </row>
    <row r="458" spans="1:8" ht="12.75">
      <c r="A458" s="111"/>
      <c r="B458" s="112"/>
      <c r="C458" s="112"/>
      <c r="D458" s="112"/>
      <c r="E458" s="112"/>
      <c r="F458" s="113"/>
      <c r="G458" s="219"/>
      <c r="H458" s="110"/>
    </row>
    <row r="459" spans="1:8" ht="12.75">
      <c r="A459" s="111"/>
      <c r="B459" s="112"/>
      <c r="C459" s="112"/>
      <c r="D459" s="112"/>
      <c r="E459" s="112"/>
      <c r="F459" s="113"/>
      <c r="G459" s="219"/>
      <c r="H459" s="110"/>
    </row>
    <row r="460" spans="1:8" ht="12.75">
      <c r="A460" s="111"/>
      <c r="B460" s="112"/>
      <c r="C460" s="112"/>
      <c r="D460" s="112"/>
      <c r="E460" s="112"/>
      <c r="F460" s="113"/>
      <c r="G460" s="219"/>
      <c r="H460" s="110"/>
    </row>
    <row r="461" spans="1:8" ht="12.75">
      <c r="A461" s="111"/>
      <c r="B461" s="112"/>
      <c r="C461" s="112"/>
      <c r="D461" s="112"/>
      <c r="E461" s="112"/>
      <c r="F461" s="113"/>
      <c r="G461" s="219"/>
      <c r="H461" s="110"/>
    </row>
    <row r="462" spans="1:8" ht="12.75">
      <c r="A462" s="111"/>
      <c r="B462" s="112"/>
      <c r="C462" s="112"/>
      <c r="D462" s="112"/>
      <c r="E462" s="112"/>
      <c r="F462" s="113"/>
      <c r="G462" s="219"/>
      <c r="H462" s="110"/>
    </row>
    <row r="463" spans="1:8" ht="12.75">
      <c r="A463" s="111"/>
      <c r="B463" s="112"/>
      <c r="C463" s="112"/>
      <c r="D463" s="112"/>
      <c r="E463" s="112"/>
      <c r="F463" s="113"/>
      <c r="G463" s="219"/>
      <c r="H463" s="110"/>
    </row>
    <row r="464" spans="1:8" ht="12.75">
      <c r="A464" s="111"/>
      <c r="B464" s="112"/>
      <c r="C464" s="112"/>
      <c r="D464" s="112"/>
      <c r="E464" s="112"/>
      <c r="F464" s="113"/>
      <c r="G464" s="219"/>
      <c r="H464" s="110"/>
    </row>
    <row r="465" spans="1:8" ht="12.75">
      <c r="A465" s="111"/>
      <c r="B465" s="112"/>
      <c r="C465" s="112"/>
      <c r="D465" s="112"/>
      <c r="E465" s="112"/>
      <c r="F465" s="113"/>
      <c r="G465" s="219"/>
      <c r="H465" s="110"/>
    </row>
    <row r="466" spans="1:8" ht="12.75">
      <c r="A466" s="111"/>
      <c r="B466" s="112"/>
      <c r="C466" s="112"/>
      <c r="D466" s="112"/>
      <c r="E466" s="112"/>
      <c r="F466" s="113"/>
      <c r="G466" s="219"/>
      <c r="H466" s="110"/>
    </row>
    <row r="467" spans="1:8" ht="12.75">
      <c r="A467" s="111"/>
      <c r="B467" s="112"/>
      <c r="C467" s="112"/>
      <c r="D467" s="112"/>
      <c r="E467" s="112"/>
      <c r="F467" s="113"/>
      <c r="G467" s="219"/>
      <c r="H467" s="110"/>
    </row>
    <row r="468" spans="1:8" ht="12.75">
      <c r="A468" s="111"/>
      <c r="B468" s="112"/>
      <c r="C468" s="112"/>
      <c r="D468" s="112"/>
      <c r="E468" s="112"/>
      <c r="F468" s="113"/>
      <c r="G468" s="219"/>
      <c r="H468" s="110"/>
    </row>
    <row r="469" spans="1:8" ht="12.75">
      <c r="A469" s="111"/>
      <c r="B469" s="112"/>
      <c r="C469" s="112"/>
      <c r="D469" s="112"/>
      <c r="E469" s="112"/>
      <c r="F469" s="113"/>
      <c r="G469" s="219"/>
      <c r="H469" s="110"/>
    </row>
    <row r="470" spans="1:8" ht="12.75">
      <c r="A470" s="111"/>
      <c r="B470" s="112"/>
      <c r="C470" s="112"/>
      <c r="D470" s="112"/>
      <c r="E470" s="112"/>
      <c r="F470" s="113"/>
      <c r="G470" s="219"/>
      <c r="H470" s="110"/>
    </row>
    <row r="471" spans="1:8" ht="12.75">
      <c r="A471" s="111"/>
      <c r="B471" s="112"/>
      <c r="C471" s="112"/>
      <c r="D471" s="112"/>
      <c r="E471" s="112"/>
      <c r="F471" s="113"/>
      <c r="G471" s="219"/>
      <c r="H471" s="110"/>
    </row>
    <row r="472" spans="1:8" ht="12.75">
      <c r="A472" s="111"/>
      <c r="B472" s="112"/>
      <c r="C472" s="112"/>
      <c r="D472" s="112"/>
      <c r="E472" s="112"/>
      <c r="F472" s="113"/>
      <c r="G472" s="219"/>
      <c r="H472" s="110"/>
    </row>
    <row r="473" spans="1:8" ht="12.75">
      <c r="A473" s="111"/>
      <c r="B473" s="112"/>
      <c r="C473" s="112"/>
      <c r="D473" s="112"/>
      <c r="E473" s="112"/>
      <c r="F473" s="113"/>
      <c r="G473" s="219"/>
      <c r="H473" s="110"/>
    </row>
    <row r="474" spans="1:8" ht="12.75">
      <c r="A474" s="111"/>
      <c r="B474" s="112"/>
      <c r="C474" s="112"/>
      <c r="D474" s="112"/>
      <c r="E474" s="112"/>
      <c r="F474" s="113"/>
      <c r="G474" s="219"/>
      <c r="H474" s="110"/>
    </row>
    <row r="475" spans="1:8" ht="12.75">
      <c r="A475" s="111"/>
      <c r="B475" s="112"/>
      <c r="C475" s="112"/>
      <c r="D475" s="112"/>
      <c r="E475" s="112"/>
      <c r="F475" s="113"/>
      <c r="G475" s="219"/>
      <c r="H475" s="110"/>
    </row>
    <row r="476" spans="1:8" ht="12.75">
      <c r="A476" s="111"/>
      <c r="B476" s="112"/>
      <c r="C476" s="112"/>
      <c r="D476" s="112"/>
      <c r="E476" s="112"/>
      <c r="F476" s="113"/>
      <c r="G476" s="219"/>
      <c r="H476" s="110"/>
    </row>
    <row r="477" spans="1:8" ht="12.75">
      <c r="A477" s="111"/>
      <c r="B477" s="112"/>
      <c r="C477" s="112"/>
      <c r="D477" s="112"/>
      <c r="E477" s="112"/>
      <c r="F477" s="113"/>
      <c r="G477" s="219"/>
      <c r="H477" s="110"/>
    </row>
    <row r="478" spans="1:8" ht="12.75">
      <c r="A478" s="111"/>
      <c r="B478" s="112"/>
      <c r="C478" s="112"/>
      <c r="D478" s="112"/>
      <c r="E478" s="112"/>
      <c r="F478" s="113"/>
      <c r="G478" s="219"/>
      <c r="H478" s="110"/>
    </row>
    <row r="479" spans="1:8" ht="12.75">
      <c r="A479" s="111"/>
      <c r="B479" s="112"/>
      <c r="C479" s="112"/>
      <c r="D479" s="112"/>
      <c r="E479" s="112"/>
      <c r="F479" s="113"/>
      <c r="G479" s="219"/>
      <c r="H479" s="110"/>
    </row>
    <row r="480" spans="1:8" ht="12.75">
      <c r="A480" s="111"/>
      <c r="B480" s="112"/>
      <c r="C480" s="112"/>
      <c r="D480" s="112"/>
      <c r="E480" s="112"/>
      <c r="F480" s="113"/>
      <c r="G480" s="219"/>
      <c r="H480" s="110"/>
    </row>
    <row r="481" spans="1:8" ht="12.75">
      <c r="A481" s="111"/>
      <c r="B481" s="112"/>
      <c r="C481" s="112"/>
      <c r="D481" s="112"/>
      <c r="E481" s="112"/>
      <c r="F481" s="113"/>
      <c r="G481" s="219"/>
      <c r="H481" s="110"/>
    </row>
    <row r="482" spans="1:8" ht="12.75">
      <c r="A482" s="111"/>
      <c r="B482" s="112"/>
      <c r="C482" s="112"/>
      <c r="D482" s="112"/>
      <c r="E482" s="112"/>
      <c r="F482" s="113"/>
      <c r="G482" s="219"/>
      <c r="H482" s="110"/>
    </row>
    <row r="483" spans="1:8" ht="12.75">
      <c r="A483" s="111"/>
      <c r="B483" s="112"/>
      <c r="C483" s="112"/>
      <c r="D483" s="112"/>
      <c r="E483" s="112"/>
      <c r="F483" s="113"/>
      <c r="G483" s="219"/>
      <c r="H483" s="110"/>
    </row>
    <row r="484" spans="1:8" ht="12.75">
      <c r="A484" s="111"/>
      <c r="B484" s="112"/>
      <c r="C484" s="112"/>
      <c r="D484" s="112"/>
      <c r="E484" s="112"/>
      <c r="F484" s="113"/>
      <c r="G484" s="219"/>
      <c r="H484" s="110"/>
    </row>
    <row r="485" spans="1:8" ht="12.75">
      <c r="A485" s="111"/>
      <c r="B485" s="112"/>
      <c r="C485" s="112"/>
      <c r="D485" s="112"/>
      <c r="E485" s="112"/>
      <c r="F485" s="113"/>
      <c r="G485" s="219"/>
      <c r="H485" s="110"/>
    </row>
    <row r="486" spans="1:8" ht="12.75">
      <c r="A486" s="111"/>
      <c r="B486" s="112"/>
      <c r="C486" s="112"/>
      <c r="D486" s="112"/>
      <c r="E486" s="112"/>
      <c r="F486" s="113"/>
      <c r="G486" s="219"/>
      <c r="H486" s="110"/>
    </row>
    <row r="487" spans="1:8" ht="12.75">
      <c r="A487" s="111"/>
      <c r="B487" s="112"/>
      <c r="C487" s="112"/>
      <c r="D487" s="112"/>
      <c r="E487" s="112"/>
      <c r="F487" s="113"/>
      <c r="G487" s="219"/>
      <c r="H487" s="110"/>
    </row>
    <row r="488" spans="1:8" ht="12.75">
      <c r="A488" s="111"/>
      <c r="B488" s="112"/>
      <c r="C488" s="112"/>
      <c r="D488" s="112"/>
      <c r="E488" s="112"/>
      <c r="F488" s="113"/>
      <c r="G488" s="219"/>
      <c r="H488" s="110"/>
    </row>
    <row r="489" spans="1:8" ht="12.75">
      <c r="A489" s="111"/>
      <c r="B489" s="112"/>
      <c r="C489" s="112"/>
      <c r="D489" s="112"/>
      <c r="E489" s="112"/>
      <c r="F489" s="113"/>
      <c r="G489" s="219"/>
      <c r="H489" s="110"/>
    </row>
    <row r="490" spans="1:8" ht="12.75">
      <c r="A490" s="111"/>
      <c r="B490" s="112"/>
      <c r="C490" s="112"/>
      <c r="D490" s="112"/>
      <c r="E490" s="112"/>
      <c r="F490" s="113"/>
      <c r="G490" s="219"/>
      <c r="H490" s="110"/>
    </row>
    <row r="491" spans="1:8" ht="12.75">
      <c r="A491" s="111"/>
      <c r="B491" s="112"/>
      <c r="C491" s="112"/>
      <c r="D491" s="112"/>
      <c r="E491" s="112"/>
      <c r="F491" s="113"/>
      <c r="G491" s="219"/>
      <c r="H491" s="110"/>
    </row>
    <row r="492" spans="1:8" ht="12.75">
      <c r="A492" s="111"/>
      <c r="B492" s="112"/>
      <c r="C492" s="112"/>
      <c r="D492" s="112"/>
      <c r="E492" s="112"/>
      <c r="F492" s="113"/>
      <c r="G492" s="219"/>
      <c r="H492" s="110"/>
    </row>
    <row r="493" spans="1:8" ht="12.75">
      <c r="A493" s="111"/>
      <c r="B493" s="112"/>
      <c r="C493" s="112"/>
      <c r="D493" s="112"/>
      <c r="E493" s="112"/>
      <c r="F493" s="113"/>
      <c r="G493" s="219"/>
      <c r="H493" s="110"/>
    </row>
    <row r="494" spans="1:8" ht="12.75">
      <c r="A494" s="111"/>
      <c r="B494" s="112"/>
      <c r="C494" s="112"/>
      <c r="D494" s="112"/>
      <c r="E494" s="112"/>
      <c r="F494" s="113"/>
      <c r="G494" s="219"/>
      <c r="H494" s="110"/>
    </row>
    <row r="495" spans="1:8" ht="12.75">
      <c r="A495" s="111"/>
      <c r="B495" s="112"/>
      <c r="C495" s="112"/>
      <c r="D495" s="112"/>
      <c r="E495" s="112"/>
      <c r="F495" s="113"/>
      <c r="G495" s="219"/>
      <c r="H495" s="110"/>
    </row>
    <row r="496" spans="1:8" ht="12.75">
      <c r="A496" s="111"/>
      <c r="B496" s="112"/>
      <c r="C496" s="112"/>
      <c r="D496" s="112"/>
      <c r="E496" s="112"/>
      <c r="F496" s="113"/>
      <c r="G496" s="219"/>
      <c r="H496" s="110"/>
    </row>
    <row r="497" spans="1:8" ht="12.75">
      <c r="A497" s="111"/>
      <c r="B497" s="112"/>
      <c r="C497" s="112"/>
      <c r="D497" s="112"/>
      <c r="E497" s="112"/>
      <c r="F497" s="113"/>
      <c r="G497" s="219"/>
      <c r="H497" s="110"/>
    </row>
    <row r="498" spans="1:8" ht="12.75">
      <c r="A498" s="111"/>
      <c r="B498" s="112"/>
      <c r="C498" s="112"/>
      <c r="D498" s="112"/>
      <c r="E498" s="112"/>
      <c r="F498" s="113"/>
      <c r="G498" s="219"/>
      <c r="H498" s="110"/>
    </row>
    <row r="499" spans="1:8" ht="12.75">
      <c r="A499" s="111"/>
      <c r="B499" s="112"/>
      <c r="C499" s="112"/>
      <c r="D499" s="112"/>
      <c r="E499" s="112"/>
      <c r="F499" s="113"/>
      <c r="G499" s="219"/>
      <c r="H499" s="110"/>
    </row>
    <row r="500" spans="1:8" ht="12.75">
      <c r="A500" s="111"/>
      <c r="B500" s="112"/>
      <c r="C500" s="112"/>
      <c r="D500" s="112"/>
      <c r="E500" s="112"/>
      <c r="F500" s="113"/>
      <c r="G500" s="219"/>
      <c r="H500" s="110"/>
    </row>
    <row r="501" spans="1:8" ht="12.75">
      <c r="A501" s="111"/>
      <c r="B501" s="112"/>
      <c r="C501" s="112"/>
      <c r="D501" s="112"/>
      <c r="E501" s="112"/>
      <c r="F501" s="113"/>
      <c r="G501" s="219"/>
      <c r="H501" s="110"/>
    </row>
    <row r="502" spans="1:8" ht="12.75">
      <c r="A502" s="111"/>
      <c r="B502" s="112"/>
      <c r="C502" s="112"/>
      <c r="D502" s="112"/>
      <c r="E502" s="112"/>
      <c r="F502" s="113"/>
      <c r="G502" s="219"/>
      <c r="H502" s="110"/>
    </row>
    <row r="503" spans="1:8" ht="12.75">
      <c r="A503" s="111"/>
      <c r="B503" s="112"/>
      <c r="C503" s="112"/>
      <c r="D503" s="112"/>
      <c r="E503" s="112"/>
      <c r="F503" s="113"/>
      <c r="G503" s="219"/>
      <c r="H503" s="110"/>
    </row>
    <row r="504" spans="1:8" ht="12.75">
      <c r="A504" s="111"/>
      <c r="B504" s="112"/>
      <c r="C504" s="112"/>
      <c r="D504" s="112"/>
      <c r="E504" s="112"/>
      <c r="F504" s="113"/>
      <c r="G504" s="219"/>
      <c r="H504" s="110"/>
    </row>
    <row r="505" spans="1:8" ht="12.75">
      <c r="A505" s="111"/>
      <c r="B505" s="112"/>
      <c r="C505" s="112"/>
      <c r="D505" s="112"/>
      <c r="E505" s="112"/>
      <c r="F505" s="113"/>
      <c r="G505" s="219"/>
      <c r="H505" s="110"/>
    </row>
    <row r="506" spans="1:8" ht="12.75">
      <c r="A506" s="111"/>
      <c r="B506" s="112"/>
      <c r="C506" s="112"/>
      <c r="D506" s="112"/>
      <c r="E506" s="112"/>
      <c r="F506" s="113"/>
      <c r="G506" s="219"/>
      <c r="H506" s="110"/>
    </row>
    <row r="507" spans="1:8" ht="12.75">
      <c r="A507" s="111"/>
      <c r="B507" s="112"/>
      <c r="C507" s="112"/>
      <c r="D507" s="112"/>
      <c r="E507" s="112"/>
      <c r="F507" s="113"/>
      <c r="G507" s="219"/>
      <c r="H507" s="110"/>
    </row>
    <row r="508" spans="1:8" ht="12.75">
      <c r="A508" s="111"/>
      <c r="B508" s="112"/>
      <c r="C508" s="112"/>
      <c r="D508" s="112"/>
      <c r="E508" s="112"/>
      <c r="F508" s="113"/>
      <c r="G508" s="219"/>
      <c r="H508" s="110"/>
    </row>
    <row r="509" spans="1:8" ht="12.75">
      <c r="A509" s="111"/>
      <c r="B509" s="112"/>
      <c r="C509" s="112"/>
      <c r="D509" s="112"/>
      <c r="E509" s="112"/>
      <c r="F509" s="113"/>
      <c r="G509" s="219"/>
      <c r="H509" s="110"/>
    </row>
    <row r="510" spans="1:8" ht="12.75">
      <c r="A510" s="111"/>
      <c r="B510" s="112"/>
      <c r="C510" s="112"/>
      <c r="D510" s="112"/>
      <c r="E510" s="112"/>
      <c r="F510" s="113"/>
      <c r="G510" s="219"/>
      <c r="H510" s="110"/>
    </row>
    <row r="511" spans="1:8" ht="12.75">
      <c r="A511" s="111"/>
      <c r="B511" s="112"/>
      <c r="C511" s="112"/>
      <c r="D511" s="112"/>
      <c r="E511" s="112"/>
      <c r="F511" s="113"/>
      <c r="G511" s="219"/>
      <c r="H511" s="110"/>
    </row>
    <row r="512" spans="1:8" ht="12.75">
      <c r="A512" s="111"/>
      <c r="B512" s="112"/>
      <c r="C512" s="112"/>
      <c r="D512" s="112"/>
      <c r="E512" s="112"/>
      <c r="F512" s="113"/>
      <c r="G512" s="219"/>
      <c r="H512" s="110"/>
    </row>
    <row r="513" spans="1:8" ht="12.75">
      <c r="A513" s="111"/>
      <c r="B513" s="112"/>
      <c r="C513" s="112"/>
      <c r="D513" s="112"/>
      <c r="E513" s="112"/>
      <c r="F513" s="113"/>
      <c r="G513" s="219"/>
      <c r="H513" s="110"/>
    </row>
    <row r="514" spans="1:8" ht="12.75">
      <c r="A514" s="111"/>
      <c r="B514" s="112"/>
      <c r="C514" s="112"/>
      <c r="D514" s="112"/>
      <c r="E514" s="112"/>
      <c r="F514" s="113"/>
      <c r="G514" s="219"/>
      <c r="H514" s="110"/>
    </row>
    <row r="515" spans="1:8" ht="12.75">
      <c r="A515" s="111"/>
      <c r="B515" s="112"/>
      <c r="C515" s="112"/>
      <c r="D515" s="112"/>
      <c r="E515" s="112"/>
      <c r="F515" s="113"/>
      <c r="G515" s="219"/>
      <c r="H515" s="110"/>
    </row>
    <row r="516" spans="1:8" ht="12.75">
      <c r="A516" s="111"/>
      <c r="B516" s="112"/>
      <c r="C516" s="112"/>
      <c r="D516" s="112"/>
      <c r="E516" s="112"/>
      <c r="F516" s="113"/>
      <c r="G516" s="219"/>
      <c r="H516" s="110"/>
    </row>
    <row r="517" spans="1:8" ht="12.75">
      <c r="A517" s="111"/>
      <c r="B517" s="112"/>
      <c r="C517" s="112"/>
      <c r="D517" s="112"/>
      <c r="E517" s="112"/>
      <c r="F517" s="113"/>
      <c r="G517" s="219"/>
      <c r="H517" s="110"/>
    </row>
    <row r="518" spans="1:8" ht="12.75">
      <c r="A518" s="111"/>
      <c r="B518" s="112"/>
      <c r="C518" s="112"/>
      <c r="D518" s="112"/>
      <c r="E518" s="112"/>
      <c r="F518" s="113"/>
      <c r="G518" s="219"/>
      <c r="H518" s="110"/>
    </row>
    <row r="519" spans="1:8" ht="12.75">
      <c r="A519" s="111"/>
      <c r="B519" s="112"/>
      <c r="C519" s="112"/>
      <c r="D519" s="112"/>
      <c r="E519" s="112"/>
      <c r="F519" s="113"/>
      <c r="G519" s="219"/>
      <c r="H519" s="110"/>
    </row>
    <row r="520" spans="1:8" ht="12.75">
      <c r="A520" s="111"/>
      <c r="B520" s="112"/>
      <c r="C520" s="112"/>
      <c r="D520" s="112"/>
      <c r="E520" s="112"/>
      <c r="F520" s="113"/>
      <c r="G520" s="219"/>
      <c r="H520" s="110"/>
    </row>
    <row r="521" spans="1:8" ht="12.75">
      <c r="A521" s="111"/>
      <c r="B521" s="112"/>
      <c r="C521" s="112"/>
      <c r="D521" s="112"/>
      <c r="E521" s="112"/>
      <c r="F521" s="113"/>
      <c r="G521" s="219"/>
      <c r="H521" s="110"/>
    </row>
    <row r="522" spans="1:8" ht="12.75">
      <c r="A522" s="111"/>
      <c r="B522" s="112"/>
      <c r="C522" s="112"/>
      <c r="D522" s="112"/>
      <c r="E522" s="112"/>
      <c r="F522" s="113"/>
      <c r="G522" s="219"/>
      <c r="H522" s="110"/>
    </row>
    <row r="523" spans="1:8" ht="12.75">
      <c r="A523" s="111"/>
      <c r="B523" s="112"/>
      <c r="C523" s="112"/>
      <c r="D523" s="112"/>
      <c r="E523" s="112"/>
      <c r="F523" s="113"/>
      <c r="G523" s="219"/>
      <c r="H523" s="110"/>
    </row>
    <row r="524" spans="1:8" ht="12.75">
      <c r="A524" s="111"/>
      <c r="B524" s="112"/>
      <c r="C524" s="112"/>
      <c r="D524" s="112"/>
      <c r="E524" s="112"/>
      <c r="F524" s="113"/>
      <c r="G524" s="219"/>
      <c r="H524" s="110"/>
    </row>
    <row r="525" spans="1:8" ht="12.75">
      <c r="A525" s="111"/>
      <c r="B525" s="112"/>
      <c r="C525" s="112"/>
      <c r="D525" s="112"/>
      <c r="E525" s="112"/>
      <c r="F525" s="113"/>
      <c r="G525" s="219"/>
      <c r="H525" s="110"/>
    </row>
    <row r="526" spans="1:8" ht="12.75">
      <c r="A526" s="111"/>
      <c r="B526" s="112"/>
      <c r="C526" s="112"/>
      <c r="D526" s="112"/>
      <c r="E526" s="112"/>
      <c r="F526" s="113"/>
      <c r="G526" s="219"/>
      <c r="H526" s="110"/>
    </row>
    <row r="527" spans="1:8" ht="12.75">
      <c r="A527" s="111"/>
      <c r="B527" s="112"/>
      <c r="C527" s="112"/>
      <c r="D527" s="112"/>
      <c r="E527" s="112"/>
      <c r="F527" s="113"/>
      <c r="G527" s="219"/>
      <c r="H527" s="110"/>
    </row>
    <row r="528" spans="1:8" ht="12.75">
      <c r="A528" s="111"/>
      <c r="B528" s="112"/>
      <c r="C528" s="112"/>
      <c r="D528" s="112"/>
      <c r="E528" s="112"/>
      <c r="F528" s="113"/>
      <c r="G528" s="219"/>
      <c r="H528" s="110"/>
    </row>
    <row r="529" spans="1:8" ht="12.75">
      <c r="A529" s="111"/>
      <c r="B529" s="112"/>
      <c r="C529" s="112"/>
      <c r="D529" s="112"/>
      <c r="E529" s="112"/>
      <c r="F529" s="113"/>
      <c r="G529" s="219"/>
      <c r="H529" s="110"/>
    </row>
    <row r="530" spans="1:8" ht="12.75">
      <c r="A530" s="111"/>
      <c r="B530" s="112"/>
      <c r="C530" s="112"/>
      <c r="D530" s="112"/>
      <c r="E530" s="112"/>
      <c r="F530" s="113"/>
      <c r="G530" s="219"/>
      <c r="H530" s="110"/>
    </row>
    <row r="531" spans="1:8" ht="12.75">
      <c r="A531" s="111"/>
      <c r="B531" s="112"/>
      <c r="C531" s="112"/>
      <c r="D531" s="112"/>
      <c r="E531" s="112"/>
      <c r="F531" s="113"/>
      <c r="G531" s="219"/>
      <c r="H531" s="110"/>
    </row>
    <row r="532" spans="1:8" ht="12.75">
      <c r="A532" s="111"/>
      <c r="B532" s="112"/>
      <c r="C532" s="112"/>
      <c r="D532" s="112"/>
      <c r="E532" s="112"/>
      <c r="F532" s="113"/>
      <c r="G532" s="219"/>
      <c r="H532" s="110"/>
    </row>
    <row r="533" spans="1:8" ht="12.75">
      <c r="A533" s="111"/>
      <c r="B533" s="112"/>
      <c r="C533" s="112"/>
      <c r="D533" s="112"/>
      <c r="E533" s="112"/>
      <c r="F533" s="113"/>
      <c r="G533" s="219"/>
      <c r="H533" s="110"/>
    </row>
    <row r="534" spans="1:8" ht="12.75">
      <c r="A534" s="111"/>
      <c r="B534" s="112"/>
      <c r="C534" s="112"/>
      <c r="D534" s="112"/>
      <c r="E534" s="112"/>
      <c r="F534" s="113"/>
      <c r="G534" s="219"/>
      <c r="H534" s="110"/>
    </row>
    <row r="535" spans="1:8" ht="12.75">
      <c r="A535" s="111"/>
      <c r="B535" s="112"/>
      <c r="C535" s="112"/>
      <c r="D535" s="112"/>
      <c r="E535" s="112"/>
      <c r="F535" s="113"/>
      <c r="G535" s="219"/>
      <c r="H535" s="110"/>
    </row>
    <row r="536" spans="1:8" ht="12.75">
      <c r="A536" s="111"/>
      <c r="B536" s="112"/>
      <c r="C536" s="112"/>
      <c r="D536" s="112"/>
      <c r="E536" s="112"/>
      <c r="F536" s="113"/>
      <c r="G536" s="219"/>
      <c r="H536" s="110"/>
    </row>
    <row r="537" spans="1:8" ht="12.75">
      <c r="A537" s="111"/>
      <c r="B537" s="112"/>
      <c r="C537" s="112"/>
      <c r="D537" s="112"/>
      <c r="E537" s="112"/>
      <c r="F537" s="113"/>
      <c r="G537" s="219"/>
      <c r="H537" s="110"/>
    </row>
    <row r="538" spans="1:8" ht="12.75">
      <c r="A538" s="111"/>
      <c r="B538" s="112"/>
      <c r="C538" s="112"/>
      <c r="D538" s="112"/>
      <c r="E538" s="112"/>
      <c r="F538" s="113"/>
      <c r="G538" s="219"/>
      <c r="H538" s="110"/>
    </row>
    <row r="539" spans="1:8" ht="12.75">
      <c r="A539" s="111"/>
      <c r="B539" s="112"/>
      <c r="C539" s="112"/>
      <c r="D539" s="112"/>
      <c r="E539" s="112"/>
      <c r="F539" s="113"/>
      <c r="G539" s="219"/>
      <c r="H539" s="110"/>
    </row>
    <row r="540" spans="1:8" ht="12.75">
      <c r="A540" s="111"/>
      <c r="B540" s="112"/>
      <c r="C540" s="112"/>
      <c r="D540" s="112"/>
      <c r="E540" s="112"/>
      <c r="F540" s="113"/>
      <c r="G540" s="219"/>
      <c r="H540" s="110"/>
    </row>
    <row r="541" spans="1:8" ht="12.75">
      <c r="A541" s="111"/>
      <c r="B541" s="112"/>
      <c r="C541" s="112"/>
      <c r="D541" s="112"/>
      <c r="E541" s="112"/>
      <c r="F541" s="113"/>
      <c r="G541" s="219"/>
      <c r="H541" s="110"/>
    </row>
    <row r="542" spans="1:8" ht="12.75">
      <c r="A542" s="111"/>
      <c r="B542" s="112"/>
      <c r="C542" s="112"/>
      <c r="D542" s="112"/>
      <c r="E542" s="112"/>
      <c r="F542" s="113"/>
      <c r="G542" s="219"/>
      <c r="H542" s="110"/>
    </row>
    <row r="543" spans="1:8" ht="12.75">
      <c r="A543" s="111"/>
      <c r="B543" s="112"/>
      <c r="C543" s="112"/>
      <c r="D543" s="112"/>
      <c r="E543" s="112"/>
      <c r="F543" s="113"/>
      <c r="G543" s="219"/>
      <c r="H543" s="110"/>
    </row>
    <row r="544" spans="1:8" ht="12.75">
      <c r="A544" s="111"/>
      <c r="B544" s="112"/>
      <c r="C544" s="112"/>
      <c r="D544" s="112"/>
      <c r="E544" s="112"/>
      <c r="F544" s="113"/>
      <c r="G544" s="219"/>
      <c r="H544" s="110"/>
    </row>
    <row r="545" spans="1:8" ht="12.75">
      <c r="A545" s="111"/>
      <c r="B545" s="112"/>
      <c r="C545" s="112"/>
      <c r="D545" s="112"/>
      <c r="E545" s="112"/>
      <c r="F545" s="113"/>
      <c r="G545" s="219"/>
      <c r="H545" s="110"/>
    </row>
    <row r="546" spans="1:8" ht="12.75">
      <c r="A546" s="111"/>
      <c r="B546" s="112"/>
      <c r="C546" s="112"/>
      <c r="D546" s="112"/>
      <c r="E546" s="112"/>
      <c r="F546" s="113"/>
      <c r="G546" s="219"/>
      <c r="H546" s="110"/>
    </row>
    <row r="547" spans="1:8" ht="12.75">
      <c r="A547" s="111"/>
      <c r="B547" s="112"/>
      <c r="C547" s="112"/>
      <c r="D547" s="112"/>
      <c r="E547" s="112"/>
      <c r="F547" s="113"/>
      <c r="G547" s="219"/>
      <c r="H547" s="110"/>
    </row>
    <row r="548" spans="1:8" ht="12.75">
      <c r="A548" s="111"/>
      <c r="B548" s="112"/>
      <c r="C548" s="112"/>
      <c r="D548" s="112"/>
      <c r="E548" s="112"/>
      <c r="F548" s="113"/>
      <c r="G548" s="219"/>
      <c r="H548" s="110"/>
    </row>
    <row r="549" spans="1:8" ht="12.75">
      <c r="A549" s="111"/>
      <c r="B549" s="112"/>
      <c r="C549" s="112"/>
      <c r="D549" s="112"/>
      <c r="E549" s="112"/>
      <c r="F549" s="113"/>
      <c r="G549" s="219"/>
      <c r="H549" s="110"/>
    </row>
    <row r="550" spans="1:8" ht="12.75">
      <c r="A550" s="111"/>
      <c r="B550" s="112"/>
      <c r="C550" s="112"/>
      <c r="D550" s="112"/>
      <c r="E550" s="112"/>
      <c r="F550" s="113"/>
      <c r="G550" s="219"/>
      <c r="H550" s="110"/>
    </row>
    <row r="551" spans="1:8" ht="12.75">
      <c r="A551" s="111"/>
      <c r="B551" s="112"/>
      <c r="C551" s="112"/>
      <c r="D551" s="112"/>
      <c r="E551" s="112"/>
      <c r="F551" s="113"/>
      <c r="G551" s="219"/>
      <c r="H551" s="110"/>
    </row>
    <row r="552" spans="1:8" ht="12.75">
      <c r="A552" s="111"/>
      <c r="B552" s="112"/>
      <c r="C552" s="112"/>
      <c r="D552" s="112"/>
      <c r="E552" s="112"/>
      <c r="F552" s="113"/>
      <c r="G552" s="219"/>
      <c r="H552" s="110"/>
    </row>
    <row r="553" spans="1:8" ht="12.75">
      <c r="A553" s="111"/>
      <c r="B553" s="112"/>
      <c r="C553" s="112"/>
      <c r="D553" s="112"/>
      <c r="E553" s="112"/>
      <c r="F553" s="113"/>
      <c r="G553" s="219"/>
      <c r="H553" s="110"/>
    </row>
    <row r="554" spans="1:8" ht="12.75">
      <c r="A554" s="111"/>
      <c r="B554" s="112"/>
      <c r="C554" s="112"/>
      <c r="D554" s="112"/>
      <c r="E554" s="112"/>
      <c r="F554" s="113"/>
      <c r="G554" s="219"/>
      <c r="H554" s="110"/>
    </row>
    <row r="555" spans="1:8" ht="12.75">
      <c r="A555" s="111"/>
      <c r="B555" s="112"/>
      <c r="C555" s="112"/>
      <c r="D555" s="112"/>
      <c r="E555" s="112"/>
      <c r="F555" s="113"/>
      <c r="G555" s="219"/>
      <c r="H555" s="110"/>
    </row>
    <row r="556" spans="1:8" ht="12.75">
      <c r="A556" s="111"/>
      <c r="B556" s="112"/>
      <c r="C556" s="112"/>
      <c r="D556" s="112"/>
      <c r="E556" s="112"/>
      <c r="F556" s="113"/>
      <c r="G556" s="219"/>
      <c r="H556" s="110"/>
    </row>
    <row r="557" spans="1:8" ht="12.75">
      <c r="A557" s="111"/>
      <c r="B557" s="112"/>
      <c r="C557" s="112"/>
      <c r="D557" s="112"/>
      <c r="E557" s="112"/>
      <c r="F557" s="113"/>
      <c r="G557" s="219"/>
      <c r="H557" s="110"/>
    </row>
    <row r="558" spans="1:8" ht="12.75">
      <c r="A558" s="111"/>
      <c r="B558" s="112"/>
      <c r="C558" s="112"/>
      <c r="D558" s="112"/>
      <c r="E558" s="112"/>
      <c r="F558" s="113"/>
      <c r="G558" s="219"/>
      <c r="H558" s="110"/>
    </row>
    <row r="559" spans="1:8" ht="12.75">
      <c r="A559" s="111"/>
      <c r="B559" s="112"/>
      <c r="C559" s="112"/>
      <c r="D559" s="112"/>
      <c r="E559" s="112"/>
      <c r="F559" s="113"/>
      <c r="G559" s="219"/>
      <c r="H559" s="110"/>
    </row>
    <row r="560" spans="1:8" ht="12.75">
      <c r="A560" s="111"/>
      <c r="B560" s="112"/>
      <c r="C560" s="112"/>
      <c r="D560" s="112"/>
      <c r="E560" s="112"/>
      <c r="F560" s="113"/>
      <c r="G560" s="219"/>
      <c r="H560" s="110"/>
    </row>
    <row r="561" spans="1:8" ht="12.75">
      <c r="A561" s="111"/>
      <c r="B561" s="112"/>
      <c r="C561" s="112"/>
      <c r="D561" s="112"/>
      <c r="E561" s="112"/>
      <c r="F561" s="113"/>
      <c r="G561" s="219"/>
      <c r="H561" s="110"/>
    </row>
    <row r="562" spans="1:8" ht="12.75">
      <c r="A562" s="111"/>
      <c r="B562" s="112"/>
      <c r="C562" s="112"/>
      <c r="D562" s="112"/>
      <c r="E562" s="112"/>
      <c r="F562" s="113"/>
      <c r="G562" s="219"/>
      <c r="H562" s="110"/>
    </row>
    <row r="563" spans="1:8" ht="12.75">
      <c r="A563" s="111"/>
      <c r="B563" s="112"/>
      <c r="C563" s="112"/>
      <c r="D563" s="112"/>
      <c r="E563" s="112"/>
      <c r="F563" s="113"/>
      <c r="G563" s="219"/>
      <c r="H563" s="110"/>
    </row>
    <row r="564" spans="1:8" ht="12.75">
      <c r="A564" s="111"/>
      <c r="B564" s="112"/>
      <c r="C564" s="112"/>
      <c r="D564" s="112"/>
      <c r="E564" s="112"/>
      <c r="F564" s="113"/>
      <c r="G564" s="219"/>
      <c r="H564" s="110"/>
    </row>
    <row r="565" spans="1:8" ht="12.75">
      <c r="A565" s="111"/>
      <c r="B565" s="112"/>
      <c r="C565" s="112"/>
      <c r="D565" s="112"/>
      <c r="E565" s="112"/>
      <c r="F565" s="113"/>
      <c r="G565" s="219"/>
      <c r="H565" s="110"/>
    </row>
    <row r="566" spans="1:8" ht="12.75">
      <c r="A566" s="111"/>
      <c r="B566" s="112"/>
      <c r="C566" s="112"/>
      <c r="D566" s="112"/>
      <c r="E566" s="112"/>
      <c r="F566" s="113"/>
      <c r="G566" s="219"/>
      <c r="H566" s="110"/>
    </row>
    <row r="567" spans="1:8" ht="12.75">
      <c r="A567" s="111"/>
      <c r="B567" s="112"/>
      <c r="C567" s="112"/>
      <c r="D567" s="112"/>
      <c r="E567" s="112"/>
      <c r="F567" s="113"/>
      <c r="G567" s="219"/>
      <c r="H567" s="110"/>
    </row>
    <row r="568" spans="1:8" ht="12.75">
      <c r="A568" s="111"/>
      <c r="B568" s="112"/>
      <c r="C568" s="112"/>
      <c r="D568" s="112"/>
      <c r="E568" s="112"/>
      <c r="F568" s="113"/>
      <c r="G568" s="219"/>
      <c r="H568" s="110"/>
    </row>
    <row r="569" spans="1:8" ht="12.75">
      <c r="A569" s="111"/>
      <c r="B569" s="112"/>
      <c r="C569" s="112"/>
      <c r="D569" s="112"/>
      <c r="E569" s="112"/>
      <c r="F569" s="113"/>
      <c r="G569" s="219"/>
      <c r="H569" s="110"/>
    </row>
    <row r="570" spans="1:8" ht="12.75">
      <c r="A570" s="111"/>
      <c r="B570" s="112"/>
      <c r="C570" s="112"/>
      <c r="D570" s="112"/>
      <c r="E570" s="112"/>
      <c r="F570" s="113"/>
      <c r="G570" s="219"/>
      <c r="H570" s="110"/>
    </row>
    <row r="571" spans="1:8" ht="12.75">
      <c r="A571" s="111"/>
      <c r="B571" s="112"/>
      <c r="C571" s="112"/>
      <c r="D571" s="112"/>
      <c r="E571" s="112"/>
      <c r="F571" s="113"/>
      <c r="G571" s="219"/>
      <c r="H571" s="110"/>
    </row>
    <row r="572" spans="1:8" ht="12.75">
      <c r="A572" s="111"/>
      <c r="B572" s="112"/>
      <c r="C572" s="112"/>
      <c r="D572" s="112"/>
      <c r="E572" s="112"/>
      <c r="F572" s="113"/>
      <c r="G572" s="219"/>
      <c r="H572" s="110"/>
    </row>
    <row r="573" spans="1:8" ht="12.75">
      <c r="A573" s="111"/>
      <c r="B573" s="112"/>
      <c r="C573" s="112"/>
      <c r="D573" s="112"/>
      <c r="E573" s="112"/>
      <c r="F573" s="113"/>
      <c r="G573" s="219"/>
      <c r="H573" s="110"/>
    </row>
    <row r="574" spans="1:8" ht="12.75">
      <c r="A574" s="111"/>
      <c r="B574" s="112"/>
      <c r="C574" s="112"/>
      <c r="D574" s="112"/>
      <c r="E574" s="112"/>
      <c r="F574" s="113"/>
      <c r="G574" s="219"/>
      <c r="H574" s="110"/>
    </row>
    <row r="575" spans="1:8" ht="12.75">
      <c r="A575" s="111"/>
      <c r="B575" s="112"/>
      <c r="C575" s="112"/>
      <c r="D575" s="112"/>
      <c r="E575" s="112"/>
      <c r="F575" s="113"/>
      <c r="G575" s="219"/>
      <c r="H575" s="110"/>
    </row>
    <row r="576" spans="1:8" ht="12.75">
      <c r="A576" s="111"/>
      <c r="B576" s="112"/>
      <c r="C576" s="112"/>
      <c r="D576" s="112"/>
      <c r="E576" s="112"/>
      <c r="F576" s="113"/>
      <c r="G576" s="219"/>
      <c r="H576" s="110"/>
    </row>
    <row r="577" spans="1:8" ht="12.75">
      <c r="A577" s="111"/>
      <c r="B577" s="112"/>
      <c r="C577" s="112"/>
      <c r="D577" s="112"/>
      <c r="E577" s="112"/>
      <c r="F577" s="113"/>
      <c r="G577" s="219"/>
      <c r="H577" s="110"/>
    </row>
    <row r="578" spans="1:8" ht="12.75">
      <c r="A578" s="111"/>
      <c r="B578" s="112"/>
      <c r="C578" s="112"/>
      <c r="D578" s="112"/>
      <c r="E578" s="112"/>
      <c r="F578" s="113"/>
      <c r="G578" s="219"/>
      <c r="H578" s="110"/>
    </row>
    <row r="579" spans="1:8" ht="12.75">
      <c r="A579" s="111"/>
      <c r="B579" s="112"/>
      <c r="C579" s="112"/>
      <c r="D579" s="112"/>
      <c r="E579" s="112"/>
      <c r="F579" s="113"/>
      <c r="G579" s="219"/>
      <c r="H579" s="110"/>
    </row>
    <row r="580" spans="1:8" ht="12.75">
      <c r="A580" s="111"/>
      <c r="B580" s="112"/>
      <c r="C580" s="112"/>
      <c r="D580" s="112"/>
      <c r="E580" s="112"/>
      <c r="F580" s="113"/>
      <c r="G580" s="219"/>
      <c r="H580" s="110"/>
    </row>
    <row r="581" spans="1:8" ht="12.75">
      <c r="A581" s="111"/>
      <c r="B581" s="112"/>
      <c r="C581" s="112"/>
      <c r="D581" s="112"/>
      <c r="E581" s="112"/>
      <c r="F581" s="113"/>
      <c r="G581" s="219"/>
      <c r="H581" s="110"/>
    </row>
    <row r="582" spans="1:8" ht="12.75">
      <c r="A582" s="111"/>
      <c r="B582" s="112"/>
      <c r="C582" s="112"/>
      <c r="D582" s="112"/>
      <c r="E582" s="112"/>
      <c r="F582" s="113"/>
      <c r="G582" s="219"/>
      <c r="H582" s="110"/>
    </row>
    <row r="583" spans="1:8" ht="12.75">
      <c r="A583" s="111"/>
      <c r="B583" s="112"/>
      <c r="C583" s="112"/>
      <c r="D583" s="112"/>
      <c r="E583" s="112"/>
      <c r="F583" s="113"/>
      <c r="G583" s="219"/>
      <c r="H583" s="110"/>
    </row>
    <row r="584" spans="1:8" ht="12.75">
      <c r="A584" s="111"/>
      <c r="B584" s="112"/>
      <c r="C584" s="112"/>
      <c r="D584" s="112"/>
      <c r="E584" s="112"/>
      <c r="F584" s="113"/>
      <c r="G584" s="219"/>
      <c r="H584" s="110"/>
    </row>
    <row r="585" spans="1:8" ht="12.75">
      <c r="A585" s="111"/>
      <c r="B585" s="112"/>
      <c r="C585" s="112"/>
      <c r="D585" s="112"/>
      <c r="E585" s="112"/>
      <c r="F585" s="113"/>
      <c r="G585" s="219"/>
      <c r="H585" s="110"/>
    </row>
    <row r="586" spans="1:8" ht="12.75">
      <c r="A586" s="111"/>
      <c r="B586" s="112"/>
      <c r="C586" s="112"/>
      <c r="D586" s="112"/>
      <c r="E586" s="112"/>
      <c r="F586" s="113"/>
      <c r="G586" s="219"/>
      <c r="H586" s="110"/>
    </row>
    <row r="587" spans="1:8" ht="12.75">
      <c r="A587" s="111"/>
      <c r="B587" s="112"/>
      <c r="C587" s="112"/>
      <c r="D587" s="112"/>
      <c r="E587" s="112"/>
      <c r="F587" s="113"/>
      <c r="G587" s="219"/>
      <c r="H587" s="110"/>
    </row>
    <row r="588" spans="1:8" ht="12.75">
      <c r="A588" s="111"/>
      <c r="B588" s="112"/>
      <c r="C588" s="112"/>
      <c r="D588" s="112"/>
      <c r="E588" s="112"/>
      <c r="F588" s="113"/>
      <c r="G588" s="219"/>
      <c r="H588" s="110"/>
    </row>
    <row r="589" spans="1:8" ht="12.75">
      <c r="A589" s="111"/>
      <c r="B589" s="112"/>
      <c r="C589" s="112"/>
      <c r="D589" s="112"/>
      <c r="E589" s="112"/>
      <c r="F589" s="113"/>
      <c r="G589" s="219"/>
      <c r="H589" s="110"/>
    </row>
    <row r="590" spans="1:8" ht="12.75">
      <c r="A590" s="111"/>
      <c r="B590" s="112"/>
      <c r="C590" s="112"/>
      <c r="D590" s="112"/>
      <c r="E590" s="112"/>
      <c r="F590" s="113"/>
      <c r="G590" s="219"/>
      <c r="H590" s="110"/>
    </row>
    <row r="591" spans="1:8" ht="12.75">
      <c r="A591" s="111"/>
      <c r="B591" s="112"/>
      <c r="C591" s="112"/>
      <c r="D591" s="112"/>
      <c r="E591" s="112"/>
      <c r="F591" s="113"/>
      <c r="G591" s="219"/>
      <c r="H591" s="110"/>
    </row>
    <row r="592" spans="1:8" ht="12.75">
      <c r="A592" s="111"/>
      <c r="B592" s="112"/>
      <c r="C592" s="112"/>
      <c r="D592" s="112"/>
      <c r="E592" s="112"/>
      <c r="F592" s="113"/>
      <c r="G592" s="219"/>
      <c r="H592" s="110"/>
    </row>
    <row r="593" spans="1:8" ht="12.75">
      <c r="A593" s="111"/>
      <c r="B593" s="112"/>
      <c r="C593" s="112"/>
      <c r="D593" s="112"/>
      <c r="E593" s="112"/>
      <c r="F593" s="113"/>
      <c r="G593" s="219"/>
      <c r="H593" s="110"/>
    </row>
    <row r="594" spans="1:8" ht="12.75">
      <c r="A594" s="111"/>
      <c r="B594" s="112"/>
      <c r="C594" s="112"/>
      <c r="D594" s="112"/>
      <c r="E594" s="112"/>
      <c r="F594" s="113"/>
      <c r="G594" s="219"/>
      <c r="H594" s="110"/>
    </row>
    <row r="595" spans="1:8" ht="12.75">
      <c r="A595" s="111"/>
      <c r="B595" s="112"/>
      <c r="C595" s="112"/>
      <c r="D595" s="112"/>
      <c r="E595" s="112"/>
      <c r="F595" s="113"/>
      <c r="G595" s="219"/>
      <c r="H595" s="110"/>
    </row>
    <row r="596" spans="1:8" ht="12.75">
      <c r="A596" s="111"/>
      <c r="B596" s="112"/>
      <c r="C596" s="112"/>
      <c r="D596" s="112"/>
      <c r="E596" s="112"/>
      <c r="F596" s="108"/>
      <c r="G596" s="219"/>
      <c r="H596" s="110"/>
    </row>
    <row r="597" spans="1:8" ht="12.75">
      <c r="A597" s="111"/>
      <c r="B597" s="112"/>
      <c r="C597" s="112"/>
      <c r="D597" s="112"/>
      <c r="E597" s="112"/>
      <c r="F597" s="108"/>
      <c r="G597" s="219"/>
      <c r="H597" s="110"/>
    </row>
    <row r="598" spans="1:8" ht="12.75">
      <c r="A598" s="111"/>
      <c r="B598" s="112"/>
      <c r="C598" s="112"/>
      <c r="D598" s="112"/>
      <c r="E598" s="112"/>
      <c r="F598" s="108"/>
      <c r="G598" s="219"/>
      <c r="H598" s="110"/>
    </row>
    <row r="599" spans="1:8" ht="12.75">
      <c r="A599" s="111"/>
      <c r="B599" s="112"/>
      <c r="C599" s="112"/>
      <c r="D599" s="112"/>
      <c r="E599" s="112"/>
      <c r="F599" s="108"/>
      <c r="G599" s="219"/>
      <c r="H599" s="110"/>
    </row>
    <row r="600" spans="1:8" ht="12.75">
      <c r="A600" s="111"/>
      <c r="B600" s="112"/>
      <c r="C600" s="112"/>
      <c r="D600" s="112"/>
      <c r="E600" s="112"/>
      <c r="F600" s="108"/>
      <c r="G600" s="219"/>
      <c r="H600" s="110"/>
    </row>
    <row r="601" spans="1:8" ht="12.75">
      <c r="A601" s="111"/>
      <c r="B601" s="112"/>
      <c r="C601" s="112"/>
      <c r="D601" s="112"/>
      <c r="E601" s="112"/>
      <c r="F601" s="108"/>
      <c r="G601" s="219"/>
      <c r="H601" s="110"/>
    </row>
    <row r="602" spans="1:8" ht="12.75">
      <c r="A602" s="111"/>
      <c r="B602" s="112"/>
      <c r="C602" s="112"/>
      <c r="D602" s="112"/>
      <c r="E602" s="112"/>
      <c r="F602" s="108"/>
      <c r="G602" s="219"/>
      <c r="H602" s="110"/>
    </row>
    <row r="603" spans="1:8" ht="12.75">
      <c r="A603" s="111"/>
      <c r="B603" s="112"/>
      <c r="C603" s="112"/>
      <c r="D603" s="112"/>
      <c r="E603" s="112"/>
      <c r="F603" s="108"/>
      <c r="G603" s="219"/>
      <c r="H603" s="110"/>
    </row>
    <row r="604" spans="1:8" ht="12.75">
      <c r="A604" s="111"/>
      <c r="B604" s="112"/>
      <c r="C604" s="112"/>
      <c r="D604" s="112"/>
      <c r="E604" s="112"/>
      <c r="F604" s="108"/>
      <c r="G604" s="219"/>
      <c r="H604" s="110"/>
    </row>
    <row r="605" spans="1:8" ht="12.75">
      <c r="A605" s="111"/>
      <c r="B605" s="112"/>
      <c r="C605" s="112"/>
      <c r="D605" s="112"/>
      <c r="E605" s="112"/>
      <c r="F605" s="108"/>
      <c r="G605" s="219"/>
      <c r="H605" s="110"/>
    </row>
    <row r="606" spans="1:8" ht="12.75">
      <c r="A606" s="111"/>
      <c r="B606" s="112"/>
      <c r="C606" s="112"/>
      <c r="D606" s="112"/>
      <c r="E606" s="112"/>
      <c r="F606" s="108"/>
      <c r="G606" s="219"/>
      <c r="H606" s="110"/>
    </row>
    <row r="607" spans="1:8" ht="12.75">
      <c r="A607" s="111"/>
      <c r="B607" s="112"/>
      <c r="C607" s="112"/>
      <c r="D607" s="112"/>
      <c r="E607" s="112"/>
      <c r="F607" s="108"/>
      <c r="G607" s="219"/>
      <c r="H607" s="110"/>
    </row>
    <row r="608" spans="1:8" ht="12.75">
      <c r="A608" s="111"/>
      <c r="B608" s="112"/>
      <c r="C608" s="112"/>
      <c r="D608" s="112"/>
      <c r="E608" s="112"/>
      <c r="F608" s="108"/>
      <c r="G608" s="219"/>
      <c r="H608" s="110"/>
    </row>
    <row r="609" spans="1:8" ht="12.75">
      <c r="A609" s="111"/>
      <c r="B609" s="112"/>
      <c r="C609" s="112"/>
      <c r="D609" s="112"/>
      <c r="E609" s="112"/>
      <c r="F609" s="108"/>
      <c r="G609" s="219"/>
      <c r="H609" s="110"/>
    </row>
    <row r="610" spans="1:8" ht="12.75">
      <c r="A610" s="111"/>
      <c r="B610" s="112"/>
      <c r="C610" s="112"/>
      <c r="D610" s="112"/>
      <c r="E610" s="112"/>
      <c r="F610" s="108"/>
      <c r="G610" s="219"/>
      <c r="H610" s="110"/>
    </row>
    <row r="611" spans="1:8" ht="12.75">
      <c r="A611" s="111"/>
      <c r="B611" s="112"/>
      <c r="C611" s="112"/>
      <c r="D611" s="112"/>
      <c r="E611" s="112"/>
      <c r="F611" s="108"/>
      <c r="G611" s="219"/>
      <c r="H611" s="110"/>
    </row>
    <row r="612" spans="1:8" ht="12.75">
      <c r="A612" s="111"/>
      <c r="B612" s="112"/>
      <c r="C612" s="112"/>
      <c r="D612" s="112"/>
      <c r="E612" s="112"/>
      <c r="F612" s="108"/>
      <c r="G612" s="219"/>
      <c r="H612" s="110"/>
    </row>
    <row r="613" spans="1:8" ht="12.75">
      <c r="A613" s="111"/>
      <c r="B613" s="112"/>
      <c r="C613" s="112"/>
      <c r="D613" s="112"/>
      <c r="E613" s="112"/>
      <c r="F613" s="108"/>
      <c r="G613" s="219"/>
      <c r="H613" s="110"/>
    </row>
    <row r="614" spans="1:8" ht="12.75">
      <c r="A614" s="111"/>
      <c r="B614" s="112"/>
      <c r="C614" s="112"/>
      <c r="D614" s="112"/>
      <c r="E614" s="112"/>
      <c r="F614" s="108"/>
      <c r="G614" s="219"/>
      <c r="H614" s="110"/>
    </row>
    <row r="615" spans="1:8" ht="12.75">
      <c r="A615" s="111"/>
      <c r="B615" s="112"/>
      <c r="C615" s="112"/>
      <c r="D615" s="112"/>
      <c r="E615" s="112"/>
      <c r="F615" s="108"/>
      <c r="G615" s="219"/>
      <c r="H615" s="110"/>
    </row>
    <row r="616" spans="1:8" ht="12.75">
      <c r="A616" s="111"/>
      <c r="B616" s="112"/>
      <c r="C616" s="112"/>
      <c r="D616" s="112"/>
      <c r="E616" s="112"/>
      <c r="F616" s="108"/>
      <c r="G616" s="219"/>
      <c r="H616" s="110"/>
    </row>
    <row r="617" spans="1:8" ht="12.75">
      <c r="A617" s="111"/>
      <c r="B617" s="112"/>
      <c r="C617" s="112"/>
      <c r="D617" s="112"/>
      <c r="E617" s="112"/>
      <c r="F617" s="108"/>
      <c r="G617" s="219"/>
      <c r="H617" s="110"/>
    </row>
    <row r="618" spans="1:8" ht="12.75">
      <c r="A618" s="111"/>
      <c r="B618" s="112"/>
      <c r="C618" s="112"/>
      <c r="D618" s="112"/>
      <c r="E618" s="112"/>
      <c r="F618" s="108"/>
      <c r="G618" s="219"/>
      <c r="H618" s="110"/>
    </row>
    <row r="619" spans="1:8" ht="12.75">
      <c r="A619" s="111"/>
      <c r="B619" s="112"/>
      <c r="C619" s="112"/>
      <c r="D619" s="112"/>
      <c r="E619" s="112"/>
      <c r="F619" s="108"/>
      <c r="G619" s="219"/>
      <c r="H619" s="110"/>
    </row>
    <row r="620" spans="1:8" ht="12.75">
      <c r="A620" s="111"/>
      <c r="B620" s="112"/>
      <c r="C620" s="112"/>
      <c r="D620" s="112"/>
      <c r="E620" s="112"/>
      <c r="F620" s="108"/>
      <c r="G620" s="219"/>
      <c r="H620" s="110"/>
    </row>
    <row r="621" spans="1:8" ht="12.75">
      <c r="A621" s="111"/>
      <c r="B621" s="112"/>
      <c r="C621" s="112"/>
      <c r="D621" s="112"/>
      <c r="E621" s="112"/>
      <c r="F621" s="108"/>
      <c r="G621" s="219"/>
      <c r="H621" s="110"/>
    </row>
    <row r="622" spans="1:8" ht="12.75">
      <c r="A622" s="111"/>
      <c r="B622" s="112"/>
      <c r="C622" s="112"/>
      <c r="D622" s="112"/>
      <c r="E622" s="112"/>
      <c r="F622" s="108"/>
      <c r="G622" s="219"/>
      <c r="H622" s="110"/>
    </row>
    <row r="623" spans="1:8" ht="12.75">
      <c r="A623" s="111"/>
      <c r="B623" s="112"/>
      <c r="C623" s="112"/>
      <c r="D623" s="112"/>
      <c r="E623" s="112"/>
      <c r="F623" s="108"/>
      <c r="G623" s="219"/>
      <c r="H623" s="110"/>
    </row>
    <row r="624" spans="1:8" ht="12.75">
      <c r="A624" s="111"/>
      <c r="B624" s="112"/>
      <c r="C624" s="112"/>
      <c r="D624" s="112"/>
      <c r="E624" s="112"/>
      <c r="F624" s="108"/>
      <c r="G624" s="219"/>
      <c r="H624" s="110"/>
    </row>
    <row r="625" spans="1:8" ht="12.75">
      <c r="A625" s="111"/>
      <c r="B625" s="112"/>
      <c r="C625" s="112"/>
      <c r="D625" s="112"/>
      <c r="E625" s="112"/>
      <c r="F625" s="108"/>
      <c r="G625" s="219"/>
      <c r="H625" s="110"/>
    </row>
    <row r="626" spans="1:8" ht="12.75">
      <c r="A626" s="111"/>
      <c r="B626" s="112"/>
      <c r="C626" s="112"/>
      <c r="D626" s="112"/>
      <c r="E626" s="112"/>
      <c r="F626" s="108"/>
      <c r="G626" s="219"/>
      <c r="H626" s="110"/>
    </row>
    <row r="627" spans="1:8" ht="12.75">
      <c r="A627" s="111"/>
      <c r="B627" s="112"/>
      <c r="C627" s="112"/>
      <c r="D627" s="112"/>
      <c r="E627" s="112"/>
      <c r="F627" s="108"/>
      <c r="G627" s="219"/>
      <c r="H627" s="110"/>
    </row>
    <row r="628" spans="1:8" ht="12.75">
      <c r="A628" s="111"/>
      <c r="B628" s="112"/>
      <c r="C628" s="112"/>
      <c r="D628" s="112"/>
      <c r="E628" s="112"/>
      <c r="F628" s="108"/>
      <c r="G628" s="219"/>
      <c r="H628" s="110"/>
    </row>
    <row r="629" spans="1:8" ht="12.75">
      <c r="A629" s="111"/>
      <c r="B629" s="112"/>
      <c r="C629" s="112"/>
      <c r="D629" s="112"/>
      <c r="E629" s="112"/>
      <c r="F629" s="108"/>
      <c r="G629" s="219"/>
      <c r="H629" s="110"/>
    </row>
    <row r="630" spans="1:8" ht="12.75">
      <c r="A630" s="111"/>
      <c r="B630" s="112"/>
      <c r="C630" s="112"/>
      <c r="D630" s="112"/>
      <c r="E630" s="112"/>
      <c r="F630" s="108"/>
      <c r="G630" s="219"/>
      <c r="H630" s="110"/>
    </row>
    <row r="631" spans="1:8" ht="12.75">
      <c r="A631" s="111"/>
      <c r="B631" s="112"/>
      <c r="C631" s="112"/>
      <c r="D631" s="112"/>
      <c r="E631" s="112"/>
      <c r="F631" s="108"/>
      <c r="G631" s="219"/>
      <c r="H631" s="110"/>
    </row>
    <row r="632" spans="1:8" ht="12.75">
      <c r="A632" s="111"/>
      <c r="B632" s="112"/>
      <c r="C632" s="112"/>
      <c r="D632" s="112"/>
      <c r="E632" s="112"/>
      <c r="F632" s="108"/>
      <c r="G632" s="219"/>
      <c r="H632" s="110"/>
    </row>
    <row r="633" spans="1:8" ht="12.75">
      <c r="A633" s="111"/>
      <c r="B633" s="112"/>
      <c r="C633" s="112"/>
      <c r="D633" s="112"/>
      <c r="E633" s="112"/>
      <c r="F633" s="108"/>
      <c r="G633" s="219"/>
      <c r="H633" s="110"/>
    </row>
    <row r="634" spans="1:8" ht="12.75">
      <c r="A634" s="111"/>
      <c r="B634" s="112"/>
      <c r="C634" s="112"/>
      <c r="D634" s="112"/>
      <c r="E634" s="112"/>
      <c r="F634" s="108"/>
      <c r="G634" s="219"/>
      <c r="H634" s="110"/>
    </row>
    <row r="635" spans="1:8" ht="12.75">
      <c r="A635" s="111"/>
      <c r="B635" s="112"/>
      <c r="C635" s="112"/>
      <c r="D635" s="112"/>
      <c r="E635" s="112"/>
      <c r="F635" s="108"/>
      <c r="G635" s="219"/>
      <c r="H635" s="110"/>
    </row>
    <row r="636" spans="1:8" ht="12.75">
      <c r="A636" s="111"/>
      <c r="B636" s="112"/>
      <c r="C636" s="112"/>
      <c r="D636" s="112"/>
      <c r="E636" s="112"/>
      <c r="F636" s="108"/>
      <c r="G636" s="219"/>
      <c r="H636" s="110"/>
    </row>
    <row r="637" spans="1:8" ht="12.75">
      <c r="A637" s="111"/>
      <c r="B637" s="112"/>
      <c r="C637" s="112"/>
      <c r="D637" s="112"/>
      <c r="E637" s="112"/>
      <c r="F637" s="108"/>
      <c r="G637" s="219"/>
      <c r="H637" s="110"/>
    </row>
    <row r="638" spans="1:8" ht="12.75">
      <c r="A638" s="111"/>
      <c r="B638" s="112"/>
      <c r="C638" s="112"/>
      <c r="D638" s="112"/>
      <c r="E638" s="112"/>
      <c r="F638" s="108"/>
      <c r="G638" s="219"/>
      <c r="H638" s="110"/>
    </row>
    <row r="639" spans="1:8" ht="12.75">
      <c r="A639" s="111"/>
      <c r="B639" s="112"/>
      <c r="C639" s="112"/>
      <c r="D639" s="112"/>
      <c r="E639" s="112"/>
      <c r="F639" s="108"/>
      <c r="G639" s="219"/>
      <c r="H639" s="110"/>
    </row>
    <row r="640" spans="1:8" ht="12.75">
      <c r="A640" s="111"/>
      <c r="B640" s="112"/>
      <c r="C640" s="112"/>
      <c r="D640" s="112"/>
      <c r="E640" s="112"/>
      <c r="F640" s="108"/>
      <c r="G640" s="219"/>
      <c r="H640" s="110"/>
    </row>
    <row r="641" spans="1:8" ht="12.75">
      <c r="A641" s="111"/>
      <c r="B641" s="112"/>
      <c r="C641" s="112"/>
      <c r="D641" s="112"/>
      <c r="E641" s="112"/>
      <c r="F641" s="108"/>
      <c r="G641" s="219"/>
      <c r="H641" s="110"/>
    </row>
    <row r="642" spans="1:8" ht="12.75">
      <c r="A642" s="111"/>
      <c r="B642" s="112"/>
      <c r="C642" s="112"/>
      <c r="D642" s="112"/>
      <c r="E642" s="112"/>
      <c r="F642" s="108"/>
      <c r="G642" s="219"/>
      <c r="H642" s="110"/>
    </row>
    <row r="643" spans="1:8" ht="12.75">
      <c r="A643" s="111"/>
      <c r="B643" s="112"/>
      <c r="C643" s="112"/>
      <c r="D643" s="112"/>
      <c r="E643" s="112"/>
      <c r="F643" s="108"/>
      <c r="G643" s="219"/>
      <c r="H643" s="110"/>
    </row>
    <row r="644" spans="1:8" ht="12.75">
      <c r="A644" s="111"/>
      <c r="B644" s="112"/>
      <c r="C644" s="112"/>
      <c r="D644" s="112"/>
      <c r="E644" s="112"/>
      <c r="F644" s="108"/>
      <c r="G644" s="219"/>
      <c r="H644" s="110"/>
    </row>
    <row r="645" spans="1:8" ht="12.75">
      <c r="A645" s="111"/>
      <c r="B645" s="112"/>
      <c r="C645" s="112"/>
      <c r="D645" s="112"/>
      <c r="E645" s="112"/>
      <c r="F645" s="108"/>
      <c r="G645" s="219"/>
      <c r="H645" s="110"/>
    </row>
    <row r="646" spans="1:8" ht="12.75">
      <c r="A646" s="111"/>
      <c r="B646" s="112"/>
      <c r="C646" s="112"/>
      <c r="D646" s="112"/>
      <c r="E646" s="112"/>
      <c r="F646" s="108"/>
      <c r="G646" s="219"/>
      <c r="H646" s="110"/>
    </row>
    <row r="647" spans="1:8" ht="12.75">
      <c r="A647" s="111"/>
      <c r="B647" s="112"/>
      <c r="C647" s="112"/>
      <c r="D647" s="112"/>
      <c r="E647" s="112"/>
      <c r="F647" s="108"/>
      <c r="G647" s="219"/>
      <c r="H647" s="110"/>
    </row>
    <row r="648" spans="1:8" ht="12.75">
      <c r="A648" s="111"/>
      <c r="B648" s="112"/>
      <c r="C648" s="112"/>
      <c r="D648" s="112"/>
      <c r="E648" s="112"/>
      <c r="F648" s="108"/>
      <c r="G648" s="219"/>
      <c r="H648" s="110"/>
    </row>
    <row r="649" spans="1:8" ht="12.75">
      <c r="A649" s="111"/>
      <c r="B649" s="112"/>
      <c r="C649" s="112"/>
      <c r="D649" s="112"/>
      <c r="E649" s="112"/>
      <c r="F649" s="108"/>
      <c r="G649" s="219"/>
      <c r="H649" s="110"/>
    </row>
    <row r="650" spans="1:8" ht="12.75">
      <c r="A650" s="111"/>
      <c r="B650" s="112"/>
      <c r="C650" s="112"/>
      <c r="D650" s="112"/>
      <c r="E650" s="112"/>
      <c r="F650" s="108"/>
      <c r="G650" s="219"/>
      <c r="H650" s="110"/>
    </row>
    <row r="651" spans="1:8" ht="12.75">
      <c r="A651" s="111"/>
      <c r="B651" s="112"/>
      <c r="C651" s="112"/>
      <c r="D651" s="112"/>
      <c r="E651" s="112"/>
      <c r="F651" s="108"/>
      <c r="G651" s="219"/>
      <c r="H651" s="110"/>
    </row>
    <row r="652" spans="1:8" ht="12.75">
      <c r="A652" s="111"/>
      <c r="B652" s="112"/>
      <c r="C652" s="112"/>
      <c r="D652" s="112"/>
      <c r="E652" s="112"/>
      <c r="F652" s="108"/>
      <c r="G652" s="219"/>
      <c r="H652" s="110"/>
    </row>
    <row r="653" spans="1:8" ht="12.75">
      <c r="A653" s="111"/>
      <c r="B653" s="112"/>
      <c r="C653" s="112"/>
      <c r="D653" s="112"/>
      <c r="E653" s="112"/>
      <c r="F653" s="108"/>
      <c r="G653" s="219"/>
      <c r="H653" s="110"/>
    </row>
    <row r="654" spans="1:8" ht="12.75">
      <c r="A654" s="111"/>
      <c r="B654" s="112"/>
      <c r="C654" s="112"/>
      <c r="D654" s="112"/>
      <c r="E654" s="112"/>
      <c r="F654" s="108"/>
      <c r="G654" s="219"/>
      <c r="H654" s="110"/>
    </row>
    <row r="655" spans="1:8" ht="12.75">
      <c r="A655" s="111"/>
      <c r="B655" s="112"/>
      <c r="C655" s="112"/>
      <c r="D655" s="112"/>
      <c r="E655" s="112"/>
      <c r="F655" s="108"/>
      <c r="G655" s="219"/>
      <c r="H655" s="110"/>
    </row>
    <row r="656" spans="1:8" ht="12.75">
      <c r="A656" s="111"/>
      <c r="B656" s="112"/>
      <c r="C656" s="112"/>
      <c r="D656" s="112"/>
      <c r="E656" s="112"/>
      <c r="F656" s="108"/>
      <c r="G656" s="219"/>
      <c r="H656" s="110"/>
    </row>
    <row r="657" spans="1:8" ht="12.75">
      <c r="A657" s="111"/>
      <c r="B657" s="112"/>
      <c r="C657" s="112"/>
      <c r="D657" s="112"/>
      <c r="E657" s="112"/>
      <c r="F657" s="108"/>
      <c r="G657" s="219"/>
      <c r="H657" s="110"/>
    </row>
    <row r="658" spans="1:8" ht="12.75">
      <c r="A658" s="111"/>
      <c r="B658" s="112"/>
      <c r="C658" s="112"/>
      <c r="D658" s="112"/>
      <c r="E658" s="112"/>
      <c r="F658" s="108"/>
      <c r="G658" s="219"/>
      <c r="H658" s="110"/>
    </row>
    <row r="659" spans="1:8" ht="12.75">
      <c r="A659" s="111"/>
      <c r="B659" s="112"/>
      <c r="C659" s="112"/>
      <c r="D659" s="112"/>
      <c r="E659" s="112"/>
      <c r="F659" s="108"/>
      <c r="G659" s="219"/>
      <c r="H659" s="110"/>
    </row>
    <row r="660" spans="1:8" ht="12.75">
      <c r="A660" s="111"/>
      <c r="B660" s="112"/>
      <c r="C660" s="112"/>
      <c r="D660" s="112"/>
      <c r="E660" s="112"/>
      <c r="F660" s="108"/>
      <c r="G660" s="219"/>
      <c r="H660" s="110"/>
    </row>
    <row r="661" spans="1:8" ht="12.75">
      <c r="A661" s="111"/>
      <c r="B661" s="112"/>
      <c r="C661" s="112"/>
      <c r="D661" s="112"/>
      <c r="E661" s="112"/>
      <c r="F661" s="108"/>
      <c r="G661" s="219"/>
      <c r="H661" s="110"/>
    </row>
    <row r="662" spans="1:8" ht="12.75">
      <c r="A662" s="111"/>
      <c r="B662" s="112"/>
      <c r="C662" s="112"/>
      <c r="D662" s="112"/>
      <c r="E662" s="112"/>
      <c r="F662" s="108"/>
      <c r="G662" s="219"/>
      <c r="H662" s="110"/>
    </row>
    <row r="663" spans="1:8" ht="12.75">
      <c r="A663" s="111"/>
      <c r="B663" s="112"/>
      <c r="C663" s="112"/>
      <c r="D663" s="112"/>
      <c r="E663" s="112"/>
      <c r="F663" s="108"/>
      <c r="G663" s="219"/>
      <c r="H663" s="110"/>
    </row>
    <row r="664" spans="1:8" ht="12.75">
      <c r="A664" s="111"/>
      <c r="B664" s="112"/>
      <c r="C664" s="112"/>
      <c r="D664" s="112"/>
      <c r="E664" s="112"/>
      <c r="F664" s="108"/>
      <c r="G664" s="219"/>
      <c r="H664" s="110"/>
    </row>
    <row r="665" spans="1:8" ht="12.75">
      <c r="A665" s="111"/>
      <c r="B665" s="112"/>
      <c r="C665" s="112"/>
      <c r="D665" s="112"/>
      <c r="E665" s="112"/>
      <c r="F665" s="108"/>
      <c r="G665" s="219"/>
      <c r="H665" s="110"/>
    </row>
    <row r="666" spans="1:8" ht="12.75">
      <c r="A666" s="111"/>
      <c r="B666" s="112"/>
      <c r="C666" s="112"/>
      <c r="D666" s="112"/>
      <c r="E666" s="112"/>
      <c r="F666" s="108"/>
      <c r="G666" s="219"/>
      <c r="H666" s="110"/>
    </row>
    <row r="667" spans="1:8" ht="12.75">
      <c r="A667" s="111"/>
      <c r="B667" s="112"/>
      <c r="C667" s="112"/>
      <c r="D667" s="112"/>
      <c r="E667" s="112"/>
      <c r="F667" s="108"/>
      <c r="G667" s="219"/>
      <c r="H667" s="110"/>
    </row>
    <row r="668" spans="1:8" ht="12.75">
      <c r="A668" s="111"/>
      <c r="B668" s="112"/>
      <c r="C668" s="112"/>
      <c r="D668" s="112"/>
      <c r="E668" s="112"/>
      <c r="F668" s="108"/>
      <c r="G668" s="219"/>
      <c r="H668" s="110"/>
    </row>
    <row r="669" spans="1:8" ht="12.75">
      <c r="A669" s="111"/>
      <c r="B669" s="112"/>
      <c r="C669" s="112"/>
      <c r="D669" s="112"/>
      <c r="E669" s="112"/>
      <c r="F669" s="108"/>
      <c r="G669" s="219"/>
      <c r="H669" s="110"/>
    </row>
    <row r="670" spans="1:8" ht="12.75">
      <c r="A670" s="111"/>
      <c r="B670" s="112"/>
      <c r="C670" s="112"/>
      <c r="D670" s="112"/>
      <c r="E670" s="112"/>
      <c r="F670" s="108"/>
      <c r="G670" s="219"/>
      <c r="H670" s="110"/>
    </row>
    <row r="671" spans="1:8" ht="12.75">
      <c r="A671" s="111"/>
      <c r="B671" s="112"/>
      <c r="C671" s="112"/>
      <c r="D671" s="112"/>
      <c r="E671" s="112"/>
      <c r="F671" s="108"/>
      <c r="G671" s="219"/>
      <c r="H671" s="110"/>
    </row>
    <row r="672" spans="1:8" ht="12.75">
      <c r="A672" s="111"/>
      <c r="B672" s="112"/>
      <c r="C672" s="112"/>
      <c r="D672" s="112"/>
      <c r="E672" s="112"/>
      <c r="F672" s="108"/>
      <c r="G672" s="219"/>
      <c r="H672" s="110"/>
    </row>
    <row r="673" spans="1:8" ht="12.75">
      <c r="A673" s="111"/>
      <c r="B673" s="112"/>
      <c r="C673" s="112"/>
      <c r="D673" s="112"/>
      <c r="E673" s="112"/>
      <c r="F673" s="108"/>
      <c r="G673" s="219"/>
      <c r="H673" s="110"/>
    </row>
    <row r="674" spans="1:8" ht="12.75">
      <c r="A674" s="111"/>
      <c r="B674" s="112"/>
      <c r="C674" s="112"/>
      <c r="D674" s="112"/>
      <c r="E674" s="112"/>
      <c r="F674" s="108"/>
      <c r="G674" s="219"/>
      <c r="H674" s="110"/>
    </row>
    <row r="675" spans="1:8" ht="12.75">
      <c r="A675" s="111"/>
      <c r="B675" s="112"/>
      <c r="C675" s="112"/>
      <c r="D675" s="112"/>
      <c r="E675" s="112"/>
      <c r="F675" s="108"/>
      <c r="G675" s="219"/>
      <c r="H675" s="110"/>
    </row>
    <row r="676" spans="1:8" ht="12.75">
      <c r="A676" s="111"/>
      <c r="B676" s="112"/>
      <c r="C676" s="112"/>
      <c r="D676" s="112"/>
      <c r="E676" s="112"/>
      <c r="F676" s="108"/>
      <c r="G676" s="219"/>
      <c r="H676" s="110"/>
    </row>
    <row r="677" spans="1:8" ht="12.75">
      <c r="A677" s="111"/>
      <c r="B677" s="112"/>
      <c r="C677" s="112"/>
      <c r="D677" s="112"/>
      <c r="E677" s="112"/>
      <c r="F677" s="108"/>
      <c r="G677" s="219"/>
      <c r="H677" s="110"/>
    </row>
    <row r="678" spans="1:8" ht="12.75">
      <c r="A678" s="111"/>
      <c r="B678" s="112"/>
      <c r="C678" s="112"/>
      <c r="D678" s="112"/>
      <c r="E678" s="112"/>
      <c r="F678" s="108"/>
      <c r="G678" s="219"/>
      <c r="H678" s="110"/>
    </row>
    <row r="679" spans="1:8" ht="12.75">
      <c r="A679" s="111"/>
      <c r="B679" s="112"/>
      <c r="C679" s="112"/>
      <c r="D679" s="112"/>
      <c r="E679" s="112"/>
      <c r="F679" s="108"/>
      <c r="G679" s="219"/>
      <c r="H679" s="110"/>
    </row>
    <row r="680" spans="1:8" ht="12.75">
      <c r="A680" s="111"/>
      <c r="B680" s="112"/>
      <c r="C680" s="112"/>
      <c r="D680" s="112"/>
      <c r="E680" s="112"/>
      <c r="F680" s="108"/>
      <c r="G680" s="219"/>
      <c r="H680" s="110"/>
    </row>
    <row r="681" spans="1:8" ht="12.75">
      <c r="A681" s="111"/>
      <c r="B681" s="112"/>
      <c r="C681" s="112"/>
      <c r="D681" s="112"/>
      <c r="E681" s="112"/>
      <c r="F681" s="108"/>
      <c r="G681" s="219"/>
      <c r="H681" s="110"/>
    </row>
    <row r="682" spans="1:8" ht="12.75">
      <c r="A682" s="111"/>
      <c r="B682" s="112"/>
      <c r="C682" s="112"/>
      <c r="D682" s="112"/>
      <c r="E682" s="112"/>
      <c r="F682" s="108"/>
      <c r="G682" s="219"/>
      <c r="H682" s="110"/>
    </row>
    <row r="683" spans="1:8" ht="12.75">
      <c r="A683" s="111"/>
      <c r="B683" s="112"/>
      <c r="C683" s="112"/>
      <c r="D683" s="112"/>
      <c r="E683" s="112"/>
      <c r="F683" s="108"/>
      <c r="G683" s="219"/>
      <c r="H683" s="110"/>
    </row>
    <row r="684" spans="1:8" ht="12.75">
      <c r="A684" s="111"/>
      <c r="B684" s="112"/>
      <c r="C684" s="112"/>
      <c r="D684" s="112"/>
      <c r="E684" s="112"/>
      <c r="F684" s="108"/>
      <c r="G684" s="219"/>
      <c r="H684" s="110"/>
    </row>
    <row r="685" spans="1:8" ht="12.75">
      <c r="A685" s="111"/>
      <c r="B685" s="112"/>
      <c r="C685" s="112"/>
      <c r="D685" s="112"/>
      <c r="E685" s="112"/>
      <c r="F685" s="108"/>
      <c r="G685" s="219"/>
      <c r="H685" s="110"/>
    </row>
    <row r="686" spans="1:8" ht="12.75">
      <c r="A686" s="111"/>
      <c r="B686" s="112"/>
      <c r="C686" s="112"/>
      <c r="D686" s="112"/>
      <c r="E686" s="112"/>
      <c r="F686" s="108"/>
      <c r="G686" s="219"/>
      <c r="H686" s="110"/>
    </row>
    <row r="687" spans="1:8" ht="12.75">
      <c r="A687" s="111"/>
      <c r="B687" s="112"/>
      <c r="C687" s="112"/>
      <c r="D687" s="112"/>
      <c r="E687" s="112"/>
      <c r="F687" s="108"/>
      <c r="G687" s="219"/>
      <c r="H687" s="110"/>
    </row>
    <row r="688" spans="1:8" ht="12.75">
      <c r="A688" s="111"/>
      <c r="B688" s="112"/>
      <c r="C688" s="112"/>
      <c r="D688" s="112"/>
      <c r="E688" s="112"/>
      <c r="F688" s="108"/>
      <c r="G688" s="219"/>
      <c r="H688" s="110"/>
    </row>
    <row r="689" spans="1:8" ht="12.75">
      <c r="A689" s="111"/>
      <c r="B689" s="112"/>
      <c r="C689" s="112"/>
      <c r="D689" s="112"/>
      <c r="E689" s="112"/>
      <c r="F689" s="108"/>
      <c r="G689" s="219"/>
      <c r="H689" s="110"/>
    </row>
    <row r="690" spans="1:8" ht="12.75">
      <c r="A690" s="111"/>
      <c r="B690" s="112"/>
      <c r="C690" s="112"/>
      <c r="D690" s="112"/>
      <c r="E690" s="112"/>
      <c r="F690" s="108"/>
      <c r="G690" s="219"/>
      <c r="H690" s="110"/>
    </row>
    <row r="691" spans="1:8" ht="12.75">
      <c r="A691" s="111"/>
      <c r="B691" s="112"/>
      <c r="C691" s="112"/>
      <c r="D691" s="112"/>
      <c r="E691" s="112"/>
      <c r="F691" s="108"/>
      <c r="G691" s="219"/>
      <c r="H691" s="110"/>
    </row>
    <row r="692" spans="1:8" ht="12.75">
      <c r="A692" s="111"/>
      <c r="B692" s="112"/>
      <c r="C692" s="112"/>
      <c r="D692" s="112"/>
      <c r="E692" s="112"/>
      <c r="F692" s="108"/>
      <c r="G692" s="219"/>
      <c r="H692" s="110"/>
    </row>
    <row r="693" spans="1:8" ht="12.75">
      <c r="A693" s="111"/>
      <c r="B693" s="112"/>
      <c r="C693" s="112"/>
      <c r="D693" s="112"/>
      <c r="E693" s="112"/>
      <c r="F693" s="108"/>
      <c r="G693" s="219"/>
      <c r="H693" s="110"/>
    </row>
    <row r="694" spans="1:8" ht="12.75">
      <c r="A694" s="111"/>
      <c r="B694" s="112"/>
      <c r="C694" s="112"/>
      <c r="D694" s="112"/>
      <c r="E694" s="112"/>
      <c r="F694" s="108"/>
      <c r="G694" s="219"/>
      <c r="H694" s="110"/>
    </row>
    <row r="695" spans="1:8" ht="12.75">
      <c r="A695" s="111"/>
      <c r="B695" s="112"/>
      <c r="C695" s="112"/>
      <c r="D695" s="112"/>
      <c r="E695" s="112"/>
      <c r="F695" s="108"/>
      <c r="G695" s="219"/>
      <c r="H695" s="110"/>
    </row>
    <row r="696" spans="1:8" ht="12.75">
      <c r="A696" s="111"/>
      <c r="B696" s="112"/>
      <c r="C696" s="112"/>
      <c r="D696" s="112"/>
      <c r="E696" s="112"/>
      <c r="F696" s="108"/>
      <c r="G696" s="219"/>
      <c r="H696" s="110"/>
    </row>
    <row r="697" spans="1:8" ht="12.75">
      <c r="A697" s="111"/>
      <c r="B697" s="112"/>
      <c r="C697" s="112"/>
      <c r="D697" s="112"/>
      <c r="E697" s="112"/>
      <c r="F697" s="108"/>
      <c r="G697" s="219"/>
      <c r="H697" s="110"/>
    </row>
    <row r="698" spans="1:8" ht="12.75">
      <c r="A698" s="111"/>
      <c r="B698" s="112"/>
      <c r="C698" s="112"/>
      <c r="D698" s="112"/>
      <c r="E698" s="112"/>
      <c r="F698" s="108"/>
      <c r="G698" s="219"/>
      <c r="H698" s="110"/>
    </row>
    <row r="699" spans="1:8" ht="12.75">
      <c r="A699" s="111"/>
      <c r="B699" s="112"/>
      <c r="C699" s="112"/>
      <c r="D699" s="112"/>
      <c r="E699" s="112"/>
      <c r="F699" s="108"/>
      <c r="G699" s="219"/>
      <c r="H699" s="110"/>
    </row>
    <row r="700" spans="1:8" ht="12.75">
      <c r="A700" s="111"/>
      <c r="B700" s="112"/>
      <c r="C700" s="112"/>
      <c r="D700" s="112"/>
      <c r="E700" s="112"/>
      <c r="F700" s="108"/>
      <c r="G700" s="219"/>
      <c r="H700" s="110"/>
    </row>
    <row r="701" spans="1:8" ht="12.75">
      <c r="A701" s="111"/>
      <c r="B701" s="112"/>
      <c r="C701" s="112"/>
      <c r="D701" s="112"/>
      <c r="E701" s="112"/>
      <c r="F701" s="108"/>
      <c r="G701" s="219"/>
      <c r="H701" s="110"/>
    </row>
    <row r="702" spans="1:8" ht="12.75">
      <c r="A702" s="111"/>
      <c r="B702" s="112"/>
      <c r="C702" s="112"/>
      <c r="D702" s="112"/>
      <c r="E702" s="112"/>
      <c r="F702" s="108"/>
      <c r="G702" s="219"/>
      <c r="H702" s="110"/>
    </row>
    <row r="703" spans="1:8" ht="12.75">
      <c r="A703" s="111"/>
      <c r="B703" s="112"/>
      <c r="C703" s="112"/>
      <c r="D703" s="112"/>
      <c r="E703" s="112"/>
      <c r="F703" s="108"/>
      <c r="G703" s="219"/>
      <c r="H703" s="110"/>
    </row>
    <row r="704" spans="1:8" ht="12.75">
      <c r="A704" s="111"/>
      <c r="B704" s="112"/>
      <c r="C704" s="112"/>
      <c r="D704" s="112"/>
      <c r="E704" s="112"/>
      <c r="F704" s="108"/>
      <c r="G704" s="219"/>
      <c r="H704" s="110"/>
    </row>
    <row r="705" spans="1:8" ht="12.75">
      <c r="A705" s="111"/>
      <c r="B705" s="112"/>
      <c r="C705" s="112"/>
      <c r="D705" s="112"/>
      <c r="E705" s="112"/>
      <c r="F705" s="108"/>
      <c r="G705" s="219"/>
      <c r="H705" s="110"/>
    </row>
    <row r="706" spans="1:8" ht="12.75">
      <c r="A706" s="111"/>
      <c r="B706" s="112"/>
      <c r="C706" s="112"/>
      <c r="D706" s="112"/>
      <c r="E706" s="112"/>
      <c r="F706" s="108"/>
      <c r="G706" s="219"/>
      <c r="H706" s="110"/>
    </row>
    <row r="707" spans="1:8" ht="12.75">
      <c r="A707" s="111"/>
      <c r="B707" s="112"/>
      <c r="C707" s="112"/>
      <c r="D707" s="112"/>
      <c r="E707" s="112"/>
      <c r="F707" s="108"/>
      <c r="G707" s="219"/>
      <c r="H707" s="110"/>
    </row>
    <row r="708" spans="1:8" ht="12.75">
      <c r="A708" s="111"/>
      <c r="B708" s="112"/>
      <c r="C708" s="112"/>
      <c r="D708" s="112"/>
      <c r="E708" s="112"/>
      <c r="F708" s="108"/>
      <c r="G708" s="219"/>
      <c r="H708" s="110"/>
    </row>
    <row r="709" spans="1:8" ht="12.75">
      <c r="A709" s="111"/>
      <c r="B709" s="112"/>
      <c r="C709" s="112"/>
      <c r="D709" s="112"/>
      <c r="E709" s="112"/>
      <c r="F709" s="108"/>
      <c r="G709" s="219"/>
      <c r="H709" s="110"/>
    </row>
    <row r="710" spans="1:8" ht="12.75">
      <c r="A710" s="111"/>
      <c r="B710" s="112"/>
      <c r="C710" s="112"/>
      <c r="D710" s="112"/>
      <c r="E710" s="112"/>
      <c r="F710" s="108"/>
      <c r="G710" s="219"/>
      <c r="H710" s="110"/>
    </row>
    <row r="711" spans="1:8" ht="12.75">
      <c r="A711" s="111"/>
      <c r="B711" s="112"/>
      <c r="C711" s="112"/>
      <c r="D711" s="112"/>
      <c r="E711" s="112"/>
      <c r="F711" s="108"/>
      <c r="G711" s="219"/>
      <c r="H711" s="110"/>
    </row>
    <row r="712" spans="1:8" ht="12.75">
      <c r="A712" s="111"/>
      <c r="B712" s="112"/>
      <c r="C712" s="112"/>
      <c r="D712" s="112"/>
      <c r="E712" s="112"/>
      <c r="F712" s="108"/>
      <c r="G712" s="219"/>
      <c r="H712" s="110"/>
    </row>
    <row r="713" spans="1:8" ht="12.75">
      <c r="A713" s="111"/>
      <c r="B713" s="112"/>
      <c r="C713" s="112"/>
      <c r="D713" s="112"/>
      <c r="E713" s="112"/>
      <c r="F713" s="108"/>
      <c r="G713" s="219"/>
      <c r="H713" s="110"/>
    </row>
    <row r="714" spans="1:8" ht="12.75">
      <c r="A714" s="111"/>
      <c r="B714" s="112"/>
      <c r="C714" s="112"/>
      <c r="D714" s="112"/>
      <c r="E714" s="112"/>
      <c r="F714" s="108"/>
      <c r="G714" s="219"/>
      <c r="H714" s="110"/>
    </row>
    <row r="715" spans="1:8" ht="12.75">
      <c r="A715" s="111"/>
      <c r="B715" s="112"/>
      <c r="C715" s="112"/>
      <c r="D715" s="112"/>
      <c r="E715" s="112"/>
      <c r="F715" s="108"/>
      <c r="G715" s="219"/>
      <c r="H715" s="110"/>
    </row>
    <row r="716" spans="1:8" ht="12.75">
      <c r="A716" s="111"/>
      <c r="B716" s="112"/>
      <c r="C716" s="112"/>
      <c r="D716" s="112"/>
      <c r="E716" s="112"/>
      <c r="F716" s="108"/>
      <c r="G716" s="219"/>
      <c r="H716" s="110"/>
    </row>
    <row r="717" spans="1:8" ht="12.75">
      <c r="A717" s="111"/>
      <c r="B717" s="112"/>
      <c r="C717" s="112"/>
      <c r="D717" s="112"/>
      <c r="E717" s="112"/>
      <c r="F717" s="108"/>
      <c r="G717" s="219"/>
      <c r="H717" s="110"/>
    </row>
    <row r="718" spans="1:8" ht="12.75">
      <c r="A718" s="111"/>
      <c r="B718" s="112"/>
      <c r="C718" s="112"/>
      <c r="D718" s="112"/>
      <c r="E718" s="112"/>
      <c r="F718" s="108"/>
      <c r="G718" s="219"/>
      <c r="H718" s="110"/>
    </row>
    <row r="719" spans="1:8" ht="12.75">
      <c r="A719" s="111"/>
      <c r="B719" s="112"/>
      <c r="C719" s="112"/>
      <c r="D719" s="112"/>
      <c r="E719" s="112"/>
      <c r="F719" s="108"/>
      <c r="G719" s="219"/>
      <c r="H719" s="110"/>
    </row>
    <row r="720" spans="1:8" ht="12.75">
      <c r="A720" s="111"/>
      <c r="B720" s="112"/>
      <c r="C720" s="112"/>
      <c r="D720" s="112"/>
      <c r="E720" s="112"/>
      <c r="F720" s="108"/>
      <c r="G720" s="219"/>
      <c r="H720" s="110"/>
    </row>
    <row r="721" spans="1:8" ht="12.75">
      <c r="A721" s="111"/>
      <c r="B721" s="112"/>
      <c r="C721" s="112"/>
      <c r="D721" s="112"/>
      <c r="E721" s="112"/>
      <c r="F721" s="108"/>
      <c r="G721" s="219"/>
      <c r="H721" s="110"/>
    </row>
    <row r="722" spans="1:8" ht="12.75">
      <c r="A722" s="111"/>
      <c r="B722" s="112"/>
      <c r="C722" s="112"/>
      <c r="D722" s="112"/>
      <c r="E722" s="112"/>
      <c r="F722" s="108"/>
      <c r="G722" s="219"/>
      <c r="H722" s="110"/>
    </row>
    <row r="723" spans="1:8" ht="12.75">
      <c r="A723" s="111"/>
      <c r="B723" s="112"/>
      <c r="C723" s="112"/>
      <c r="D723" s="112"/>
      <c r="E723" s="112"/>
      <c r="F723" s="108"/>
      <c r="G723" s="219"/>
      <c r="H723" s="110"/>
    </row>
    <row r="724" spans="1:8" ht="12.75">
      <c r="A724" s="111"/>
      <c r="B724" s="112"/>
      <c r="C724" s="112"/>
      <c r="D724" s="112"/>
      <c r="E724" s="112"/>
      <c r="F724" s="108"/>
      <c r="G724" s="219"/>
      <c r="H724" s="110"/>
    </row>
    <row r="725" spans="1:8" ht="12.75">
      <c r="A725" s="111"/>
      <c r="B725" s="112"/>
      <c r="C725" s="112"/>
      <c r="D725" s="112"/>
      <c r="E725" s="112"/>
      <c r="F725" s="108"/>
      <c r="G725" s="219"/>
      <c r="H725" s="110"/>
    </row>
    <row r="726" spans="1:8" ht="12.75">
      <c r="A726" s="111"/>
      <c r="B726" s="112"/>
      <c r="C726" s="112"/>
      <c r="D726" s="112"/>
      <c r="E726" s="112"/>
      <c r="F726" s="108"/>
      <c r="G726" s="219"/>
      <c r="H726" s="110"/>
    </row>
    <row r="727" spans="1:8" ht="12.75">
      <c r="A727" s="111"/>
      <c r="B727" s="112"/>
      <c r="C727" s="112"/>
      <c r="D727" s="112"/>
      <c r="E727" s="112"/>
      <c r="F727" s="108"/>
      <c r="G727" s="219"/>
      <c r="H727" s="110"/>
    </row>
    <row r="728" spans="1:8" ht="12.75">
      <c r="A728" s="111"/>
      <c r="B728" s="112"/>
      <c r="C728" s="112"/>
      <c r="D728" s="112"/>
      <c r="E728" s="112"/>
      <c r="F728" s="108"/>
      <c r="G728" s="219"/>
      <c r="H728" s="110"/>
    </row>
    <row r="729" spans="1:8" ht="12.75">
      <c r="A729" s="111"/>
      <c r="B729" s="112"/>
      <c r="C729" s="112"/>
      <c r="D729" s="112"/>
      <c r="E729" s="112"/>
      <c r="F729" s="108"/>
      <c r="G729" s="219"/>
      <c r="H729" s="110"/>
    </row>
    <row r="730" spans="1:8" ht="12.75">
      <c r="A730" s="111"/>
      <c r="B730" s="112"/>
      <c r="C730" s="112"/>
      <c r="D730" s="112"/>
      <c r="E730" s="112"/>
      <c r="F730" s="108"/>
      <c r="G730" s="219"/>
      <c r="H730" s="110"/>
    </row>
    <row r="731" spans="1:8" ht="12.75">
      <c r="A731" s="111"/>
      <c r="B731" s="112"/>
      <c r="C731" s="112"/>
      <c r="D731" s="112"/>
      <c r="E731" s="112"/>
      <c r="F731" s="108"/>
      <c r="G731" s="219"/>
      <c r="H731" s="110"/>
    </row>
    <row r="732" spans="1:8" ht="12.75">
      <c r="A732" s="111"/>
      <c r="B732" s="112"/>
      <c r="C732" s="112"/>
      <c r="D732" s="112"/>
      <c r="E732" s="112"/>
      <c r="F732" s="108"/>
      <c r="G732" s="219"/>
      <c r="H732" s="110"/>
    </row>
    <row r="733" spans="1:8" ht="12.75">
      <c r="A733" s="111"/>
      <c r="B733" s="112"/>
      <c r="C733" s="112"/>
      <c r="D733" s="112"/>
      <c r="E733" s="112"/>
      <c r="F733" s="108"/>
      <c r="G733" s="219"/>
      <c r="H733" s="110"/>
    </row>
    <row r="734" spans="1:8" ht="12.75">
      <c r="A734" s="111"/>
      <c r="B734" s="112"/>
      <c r="C734" s="112"/>
      <c r="D734" s="112"/>
      <c r="E734" s="112"/>
      <c r="F734" s="108"/>
      <c r="G734" s="219"/>
      <c r="H734" s="110"/>
    </row>
    <row r="735" spans="1:8" ht="12.75">
      <c r="A735" s="111"/>
      <c r="B735" s="112"/>
      <c r="C735" s="112"/>
      <c r="D735" s="112"/>
      <c r="E735" s="112"/>
      <c r="F735" s="108"/>
      <c r="G735" s="219"/>
      <c r="H735" s="110"/>
    </row>
    <row r="736" spans="1:8" ht="12.75">
      <c r="A736" s="111"/>
      <c r="B736" s="112"/>
      <c r="C736" s="112"/>
      <c r="D736" s="112"/>
      <c r="E736" s="112"/>
      <c r="F736" s="108"/>
      <c r="G736" s="219"/>
      <c r="H736" s="110"/>
    </row>
    <row r="737" spans="1:8" ht="12.75">
      <c r="A737" s="111"/>
      <c r="B737" s="112"/>
      <c r="C737" s="112"/>
      <c r="D737" s="112"/>
      <c r="E737" s="112"/>
      <c r="F737" s="108"/>
      <c r="G737" s="219"/>
      <c r="H737" s="110"/>
    </row>
    <row r="738" spans="1:8" ht="12.75">
      <c r="A738" s="111"/>
      <c r="B738" s="112"/>
      <c r="C738" s="112"/>
      <c r="D738" s="112"/>
      <c r="E738" s="112"/>
      <c r="F738" s="108"/>
      <c r="G738" s="219"/>
      <c r="H738" s="110"/>
    </row>
    <row r="739" spans="1:8" ht="12.75">
      <c r="A739" s="111"/>
      <c r="B739" s="112"/>
      <c r="C739" s="112"/>
      <c r="D739" s="112"/>
      <c r="E739" s="112"/>
      <c r="F739" s="108"/>
      <c r="G739" s="219"/>
      <c r="H739" s="110"/>
    </row>
    <row r="740" spans="1:8" ht="12.75">
      <c r="A740" s="111"/>
      <c r="B740" s="112"/>
      <c r="C740" s="112"/>
      <c r="D740" s="112"/>
      <c r="E740" s="112"/>
      <c r="F740" s="108"/>
      <c r="G740" s="219"/>
      <c r="H740" s="110"/>
    </row>
    <row r="741" spans="1:8" ht="12.75">
      <c r="A741" s="111"/>
      <c r="B741" s="112"/>
      <c r="C741" s="112"/>
      <c r="D741" s="112"/>
      <c r="E741" s="112"/>
      <c r="F741" s="108"/>
      <c r="G741" s="219"/>
      <c r="H741" s="110"/>
    </row>
    <row r="742" spans="1:8" ht="12.75">
      <c r="A742" s="111"/>
      <c r="B742" s="112"/>
      <c r="C742" s="112"/>
      <c r="D742" s="112"/>
      <c r="E742" s="112"/>
      <c r="F742" s="108"/>
      <c r="G742" s="219"/>
      <c r="H742" s="110"/>
    </row>
    <row r="743" spans="1:8" ht="12.75">
      <c r="A743" s="111"/>
      <c r="B743" s="112"/>
      <c r="C743" s="112"/>
      <c r="D743" s="112"/>
      <c r="E743" s="112"/>
      <c r="F743" s="108"/>
      <c r="G743" s="219"/>
      <c r="H743" s="110"/>
    </row>
    <row r="744" spans="1:8" ht="12.75">
      <c r="A744" s="111"/>
      <c r="B744" s="112"/>
      <c r="C744" s="112"/>
      <c r="D744" s="112"/>
      <c r="E744" s="112"/>
      <c r="F744" s="108"/>
      <c r="G744" s="219"/>
      <c r="H744" s="110"/>
    </row>
    <row r="745" spans="1:8" ht="12.75">
      <c r="A745" s="111"/>
      <c r="B745" s="112"/>
      <c r="C745" s="112"/>
      <c r="D745" s="112"/>
      <c r="E745" s="112"/>
      <c r="F745" s="108"/>
      <c r="G745" s="219"/>
      <c r="H745" s="110"/>
    </row>
    <row r="746" spans="1:8" ht="12.75">
      <c r="A746" s="111"/>
      <c r="B746" s="112"/>
      <c r="C746" s="112"/>
      <c r="D746" s="112"/>
      <c r="E746" s="112"/>
      <c r="F746" s="108"/>
      <c r="G746" s="219"/>
      <c r="H746" s="110"/>
    </row>
    <row r="747" spans="1:8" ht="12.75">
      <c r="A747" s="111"/>
      <c r="B747" s="112"/>
      <c r="C747" s="112"/>
      <c r="D747" s="112"/>
      <c r="E747" s="112"/>
      <c r="F747" s="108"/>
      <c r="G747" s="219"/>
      <c r="H747" s="110"/>
    </row>
    <row r="748" spans="1:8" ht="12.75">
      <c r="A748" s="111"/>
      <c r="B748" s="112"/>
      <c r="C748" s="112"/>
      <c r="D748" s="112"/>
      <c r="E748" s="112"/>
      <c r="F748" s="108"/>
      <c r="G748" s="219"/>
      <c r="H748" s="110"/>
    </row>
    <row r="749" spans="1:8" ht="12.75">
      <c r="A749" s="111"/>
      <c r="B749" s="112"/>
      <c r="C749" s="112"/>
      <c r="D749" s="112"/>
      <c r="E749" s="112"/>
      <c r="F749" s="108"/>
      <c r="G749" s="219"/>
      <c r="H749" s="110"/>
    </row>
    <row r="750" spans="1:8" ht="12.75">
      <c r="A750" s="111"/>
      <c r="B750" s="112"/>
      <c r="C750" s="112"/>
      <c r="D750" s="112"/>
      <c r="E750" s="112"/>
      <c r="F750" s="108"/>
      <c r="G750" s="219"/>
      <c r="H750" s="110"/>
    </row>
    <row r="751" spans="1:8" ht="12.75">
      <c r="A751" s="111"/>
      <c r="B751" s="112"/>
      <c r="C751" s="112"/>
      <c r="D751" s="112"/>
      <c r="E751" s="112"/>
      <c r="F751" s="108"/>
      <c r="G751" s="219"/>
      <c r="H751" s="110"/>
    </row>
    <row r="752" spans="1:8" ht="12.75">
      <c r="A752" s="111"/>
      <c r="B752" s="112"/>
      <c r="C752" s="112"/>
      <c r="D752" s="112"/>
      <c r="E752" s="112"/>
      <c r="F752" s="108"/>
      <c r="G752" s="219"/>
      <c r="H752" s="110"/>
    </row>
    <row r="753" spans="1:8" ht="12.75">
      <c r="A753" s="111"/>
      <c r="B753" s="112"/>
      <c r="C753" s="112"/>
      <c r="D753" s="112"/>
      <c r="E753" s="112"/>
      <c r="F753" s="108"/>
      <c r="G753" s="219"/>
      <c r="H753" s="110"/>
    </row>
    <row r="754" spans="1:8" ht="12.75">
      <c r="A754" s="111"/>
      <c r="B754" s="112"/>
      <c r="C754" s="112"/>
      <c r="D754" s="112"/>
      <c r="E754" s="112"/>
      <c r="F754" s="108"/>
      <c r="G754" s="219"/>
      <c r="H754" s="110"/>
    </row>
    <row r="755" spans="1:8" ht="12.75">
      <c r="A755" s="111"/>
      <c r="B755" s="112"/>
      <c r="C755" s="112"/>
      <c r="D755" s="112"/>
      <c r="E755" s="112"/>
      <c r="F755" s="108"/>
      <c r="G755" s="219"/>
      <c r="H755" s="110"/>
    </row>
    <row r="756" spans="1:8" ht="12.75">
      <c r="A756" s="111"/>
      <c r="B756" s="112"/>
      <c r="C756" s="112"/>
      <c r="D756" s="112"/>
      <c r="E756" s="112"/>
      <c r="F756" s="108"/>
      <c r="G756" s="219"/>
      <c r="H756" s="110"/>
    </row>
    <row r="757" spans="1:8" ht="12.75">
      <c r="A757" s="111"/>
      <c r="B757" s="112"/>
      <c r="C757" s="112"/>
      <c r="D757" s="112"/>
      <c r="E757" s="112"/>
      <c r="F757" s="108"/>
      <c r="G757" s="219"/>
      <c r="H757" s="110"/>
    </row>
    <row r="758" spans="1:8" ht="12.75">
      <c r="A758" s="111"/>
      <c r="B758" s="112"/>
      <c r="C758" s="112"/>
      <c r="D758" s="112"/>
      <c r="E758" s="112"/>
      <c r="F758" s="108"/>
      <c r="G758" s="219"/>
      <c r="H758" s="110"/>
    </row>
    <row r="759" spans="1:8" ht="12.75">
      <c r="A759" s="111"/>
      <c r="B759" s="112"/>
      <c r="C759" s="112"/>
      <c r="D759" s="112"/>
      <c r="E759" s="112"/>
      <c r="F759" s="108"/>
      <c r="G759" s="219"/>
      <c r="H759" s="110"/>
    </row>
    <row r="760" spans="1:8" ht="12.75">
      <c r="A760" s="111"/>
      <c r="B760" s="112"/>
      <c r="C760" s="112"/>
      <c r="D760" s="112"/>
      <c r="E760" s="112"/>
      <c r="F760" s="108"/>
      <c r="G760" s="219"/>
      <c r="H760" s="110"/>
    </row>
    <row r="761" spans="1:8" ht="12.75">
      <c r="A761" s="111"/>
      <c r="B761" s="112"/>
      <c r="C761" s="112"/>
      <c r="D761" s="112"/>
      <c r="E761" s="112"/>
      <c r="F761" s="108"/>
      <c r="G761" s="219"/>
      <c r="H761" s="110"/>
    </row>
    <row r="762" spans="1:8" ht="12.75">
      <c r="A762" s="111"/>
      <c r="B762" s="112"/>
      <c r="C762" s="112"/>
      <c r="D762" s="112"/>
      <c r="E762" s="112"/>
      <c r="F762" s="108"/>
      <c r="G762" s="219"/>
      <c r="H762" s="110"/>
    </row>
    <row r="763" spans="1:8" ht="12.75">
      <c r="A763" s="111"/>
      <c r="B763" s="112"/>
      <c r="C763" s="112"/>
      <c r="D763" s="112"/>
      <c r="E763" s="112"/>
      <c r="F763" s="108"/>
      <c r="G763" s="219"/>
      <c r="H763" s="110"/>
    </row>
    <row r="764" spans="1:8" ht="12.75">
      <c r="A764" s="111"/>
      <c r="B764" s="112"/>
      <c r="C764" s="112"/>
      <c r="D764" s="112"/>
      <c r="E764" s="112"/>
      <c r="F764" s="108"/>
      <c r="G764" s="219"/>
      <c r="H764" s="110"/>
    </row>
    <row r="765" spans="1:8" ht="12.75">
      <c r="A765" s="111"/>
      <c r="B765" s="112"/>
      <c r="C765" s="112"/>
      <c r="D765" s="112"/>
      <c r="E765" s="112"/>
      <c r="F765" s="108"/>
      <c r="G765" s="219"/>
      <c r="H765" s="110"/>
    </row>
    <row r="766" spans="1:8" ht="12.75">
      <c r="A766" s="111"/>
      <c r="B766" s="112"/>
      <c r="C766" s="112"/>
      <c r="D766" s="112"/>
      <c r="E766" s="112"/>
      <c r="F766" s="108"/>
      <c r="G766" s="219"/>
      <c r="H766" s="110"/>
    </row>
    <row r="767" spans="1:8" ht="12.75">
      <c r="A767" s="111"/>
      <c r="B767" s="112"/>
      <c r="C767" s="112"/>
      <c r="D767" s="112"/>
      <c r="E767" s="112"/>
      <c r="F767" s="108"/>
      <c r="G767" s="219"/>
      <c r="H767" s="110"/>
    </row>
    <row r="768" spans="1:8" ht="12.75">
      <c r="A768" s="111"/>
      <c r="B768" s="112"/>
      <c r="C768" s="112"/>
      <c r="D768" s="112"/>
      <c r="E768" s="112"/>
      <c r="F768" s="108"/>
      <c r="G768" s="219"/>
      <c r="H768" s="110"/>
    </row>
    <row r="769" spans="1:8" ht="12.75">
      <c r="A769" s="111"/>
      <c r="B769" s="112"/>
      <c r="C769" s="112"/>
      <c r="D769" s="112"/>
      <c r="E769" s="112"/>
      <c r="F769" s="108"/>
      <c r="G769" s="219"/>
      <c r="H769" s="110"/>
    </row>
    <row r="770" spans="1:8" ht="12.75">
      <c r="A770" s="111"/>
      <c r="B770" s="112"/>
      <c r="C770" s="112"/>
      <c r="D770" s="112"/>
      <c r="E770" s="112"/>
      <c r="F770" s="108"/>
      <c r="G770" s="219"/>
      <c r="H770" s="110"/>
    </row>
    <row r="771" spans="1:8" ht="12.75">
      <c r="A771" s="111"/>
      <c r="B771" s="112"/>
      <c r="C771" s="112"/>
      <c r="D771" s="112"/>
      <c r="E771" s="112"/>
      <c r="F771" s="108"/>
      <c r="G771" s="219"/>
      <c r="H771" s="110"/>
    </row>
    <row r="772" spans="1:8" ht="12.75">
      <c r="A772" s="111"/>
      <c r="B772" s="112"/>
      <c r="C772" s="112"/>
      <c r="D772" s="112"/>
      <c r="E772" s="112"/>
      <c r="F772" s="108"/>
      <c r="G772" s="219"/>
      <c r="H772" s="110"/>
    </row>
    <row r="773" spans="1:8" ht="12.75">
      <c r="A773" s="111"/>
      <c r="B773" s="112"/>
      <c r="C773" s="112"/>
      <c r="D773" s="112"/>
      <c r="E773" s="112"/>
      <c r="F773" s="108"/>
      <c r="G773" s="219"/>
      <c r="H773" s="110"/>
    </row>
    <row r="774" spans="1:8" ht="12.75">
      <c r="A774" s="111"/>
      <c r="B774" s="112"/>
      <c r="C774" s="112"/>
      <c r="D774" s="112"/>
      <c r="E774" s="112"/>
      <c r="F774" s="108"/>
      <c r="G774" s="219"/>
      <c r="H774" s="110"/>
    </row>
    <row r="775" spans="1:8" ht="12.75">
      <c r="A775" s="111"/>
      <c r="B775" s="112"/>
      <c r="C775" s="112"/>
      <c r="D775" s="112"/>
      <c r="E775" s="112"/>
      <c r="F775" s="108"/>
      <c r="G775" s="219"/>
      <c r="H775" s="110"/>
    </row>
    <row r="776" spans="1:8" ht="12.75">
      <c r="A776" s="111"/>
      <c r="B776" s="112"/>
      <c r="C776" s="112"/>
      <c r="D776" s="112"/>
      <c r="E776" s="112"/>
      <c r="F776" s="108"/>
      <c r="G776" s="219"/>
      <c r="H776" s="110"/>
    </row>
    <row r="777" spans="1:8" ht="12.75">
      <c r="A777" s="111"/>
      <c r="B777" s="112"/>
      <c r="C777" s="112"/>
      <c r="D777" s="112"/>
      <c r="E777" s="112"/>
      <c r="F777" s="108"/>
      <c r="G777" s="219"/>
      <c r="H777" s="110"/>
    </row>
    <row r="778" spans="1:8" ht="12.75">
      <c r="A778" s="111"/>
      <c r="B778" s="112"/>
      <c r="C778" s="112"/>
      <c r="D778" s="112"/>
      <c r="E778" s="112"/>
      <c r="F778" s="108"/>
      <c r="G778" s="219"/>
      <c r="H778" s="110"/>
    </row>
    <row r="779" spans="1:8" ht="12.75">
      <c r="A779" s="111"/>
      <c r="B779" s="112"/>
      <c r="C779" s="112"/>
      <c r="D779" s="112"/>
      <c r="E779" s="112"/>
      <c r="F779" s="108"/>
      <c r="G779" s="219"/>
      <c r="H779" s="110"/>
    </row>
    <row r="780" spans="1:8" ht="12.75">
      <c r="A780" s="111"/>
      <c r="B780" s="112"/>
      <c r="C780" s="112"/>
      <c r="D780" s="112"/>
      <c r="E780" s="112"/>
      <c r="F780" s="108"/>
      <c r="G780" s="219"/>
      <c r="H780" s="110"/>
    </row>
    <row r="781" spans="1:8" ht="12.75">
      <c r="A781" s="111"/>
      <c r="B781" s="112"/>
      <c r="C781" s="112"/>
      <c r="D781" s="112"/>
      <c r="E781" s="112"/>
      <c r="F781" s="108"/>
      <c r="G781" s="219"/>
      <c r="H781" s="110"/>
    </row>
    <row r="782" spans="1:8" ht="12.75">
      <c r="A782" s="111"/>
      <c r="B782" s="112"/>
      <c r="C782" s="112"/>
      <c r="D782" s="112"/>
      <c r="E782" s="112"/>
      <c r="F782" s="108"/>
      <c r="G782" s="219"/>
      <c r="H782" s="110"/>
    </row>
    <row r="783" spans="1:8" ht="12.75">
      <c r="A783" s="111"/>
      <c r="B783" s="112"/>
      <c r="C783" s="112"/>
      <c r="D783" s="112"/>
      <c r="E783" s="112"/>
      <c r="F783" s="108"/>
      <c r="G783" s="219"/>
      <c r="H783" s="110"/>
    </row>
    <row r="784" spans="1:8" ht="12.75">
      <c r="A784" s="111"/>
      <c r="B784" s="112"/>
      <c r="C784" s="112"/>
      <c r="D784" s="112"/>
      <c r="E784" s="112"/>
      <c r="F784" s="108"/>
      <c r="G784" s="219"/>
      <c r="H784" s="110"/>
    </row>
    <row r="785" spans="1:8" ht="12.75">
      <c r="A785" s="111"/>
      <c r="B785" s="112"/>
      <c r="C785" s="112"/>
      <c r="D785" s="112"/>
      <c r="E785" s="112"/>
      <c r="F785" s="108"/>
      <c r="G785" s="219"/>
      <c r="H785" s="110"/>
    </row>
    <row r="786" spans="1:8" ht="12.75">
      <c r="A786" s="111"/>
      <c r="B786" s="112"/>
      <c r="C786" s="112"/>
      <c r="D786" s="112"/>
      <c r="E786" s="112"/>
      <c r="F786" s="108"/>
      <c r="G786" s="219"/>
      <c r="H786" s="110"/>
    </row>
    <row r="787" spans="1:8" ht="12.75">
      <c r="A787" s="111"/>
      <c r="B787" s="112"/>
      <c r="C787" s="112"/>
      <c r="D787" s="112"/>
      <c r="E787" s="112"/>
      <c r="F787" s="108"/>
      <c r="G787" s="219"/>
      <c r="H787" s="110"/>
    </row>
    <row r="788" spans="1:8" ht="12.75">
      <c r="A788" s="111"/>
      <c r="B788" s="112"/>
      <c r="C788" s="112"/>
      <c r="D788" s="112"/>
      <c r="E788" s="112"/>
      <c r="F788" s="108"/>
      <c r="G788" s="219"/>
      <c r="H788" s="110"/>
    </row>
    <row r="789" spans="1:8" ht="12.75">
      <c r="A789" s="111"/>
      <c r="B789" s="112"/>
      <c r="C789" s="112"/>
      <c r="D789" s="112"/>
      <c r="E789" s="112"/>
      <c r="F789" s="108"/>
      <c r="G789" s="219"/>
      <c r="H789" s="110"/>
    </row>
    <row r="790" spans="1:8" ht="12.75">
      <c r="A790" s="111"/>
      <c r="B790" s="112"/>
      <c r="C790" s="112"/>
      <c r="D790" s="112"/>
      <c r="E790" s="112"/>
      <c r="F790" s="108"/>
      <c r="G790" s="219"/>
      <c r="H790" s="110"/>
    </row>
    <row r="791" spans="1:8" ht="12.75">
      <c r="A791" s="111"/>
      <c r="B791" s="112"/>
      <c r="C791" s="112"/>
      <c r="D791" s="112"/>
      <c r="E791" s="112"/>
      <c r="F791" s="108"/>
      <c r="G791" s="219"/>
      <c r="H791" s="110"/>
    </row>
    <row r="792" spans="1:8" ht="12.75">
      <c r="A792" s="111"/>
      <c r="B792" s="112"/>
      <c r="C792" s="112"/>
      <c r="D792" s="112"/>
      <c r="E792" s="112"/>
      <c r="F792" s="108"/>
      <c r="G792" s="219"/>
      <c r="H792" s="110"/>
    </row>
    <row r="793" spans="1:8" ht="12.75">
      <c r="A793" s="111"/>
      <c r="B793" s="112"/>
      <c r="C793" s="112"/>
      <c r="D793" s="112"/>
      <c r="E793" s="112"/>
      <c r="F793" s="108"/>
      <c r="G793" s="219"/>
      <c r="H793" s="110"/>
    </row>
    <row r="794" spans="1:8" ht="12.75">
      <c r="A794" s="111"/>
      <c r="B794" s="112"/>
      <c r="C794" s="112"/>
      <c r="D794" s="112"/>
      <c r="E794" s="112"/>
      <c r="F794" s="108"/>
      <c r="G794" s="219"/>
      <c r="H794" s="110"/>
    </row>
    <row r="795" spans="1:8" ht="12.75">
      <c r="A795" s="111"/>
      <c r="B795" s="112"/>
      <c r="C795" s="112"/>
      <c r="D795" s="112"/>
      <c r="E795" s="112"/>
      <c r="F795" s="108"/>
      <c r="G795" s="219"/>
      <c r="H795" s="110"/>
    </row>
    <row r="796" spans="1:8" ht="12.75">
      <c r="A796" s="111"/>
      <c r="B796" s="112"/>
      <c r="C796" s="112"/>
      <c r="D796" s="112"/>
      <c r="E796" s="112"/>
      <c r="F796" s="108"/>
      <c r="G796" s="219"/>
      <c r="H796" s="110"/>
    </row>
    <row r="797" spans="1:8" ht="12.75">
      <c r="A797" s="111"/>
      <c r="B797" s="112"/>
      <c r="C797" s="112"/>
      <c r="D797" s="112"/>
      <c r="E797" s="112"/>
      <c r="F797" s="108"/>
      <c r="G797" s="219"/>
      <c r="H797" s="110"/>
    </row>
    <row r="798" spans="1:8" ht="12.75">
      <c r="A798" s="111"/>
      <c r="B798" s="112"/>
      <c r="C798" s="112"/>
      <c r="D798" s="112"/>
      <c r="E798" s="112"/>
      <c r="F798" s="108"/>
      <c r="G798" s="219"/>
      <c r="H798" s="110"/>
    </row>
    <row r="799" spans="1:8" ht="12.75">
      <c r="A799" s="111"/>
      <c r="B799" s="112"/>
      <c r="C799" s="112"/>
      <c r="D799" s="112"/>
      <c r="E799" s="112"/>
      <c r="F799" s="108"/>
      <c r="G799" s="219"/>
      <c r="H799" s="110"/>
    </row>
    <row r="800" spans="1:8" ht="12.75">
      <c r="A800" s="111"/>
      <c r="B800" s="112"/>
      <c r="C800" s="112"/>
      <c r="D800" s="112"/>
      <c r="E800" s="112"/>
      <c r="F800" s="108"/>
      <c r="G800" s="219"/>
      <c r="H800" s="110"/>
    </row>
    <row r="801" spans="1:8" ht="12.75">
      <c r="A801" s="111"/>
      <c r="B801" s="112"/>
      <c r="C801" s="112"/>
      <c r="D801" s="112"/>
      <c r="E801" s="112"/>
      <c r="F801" s="108"/>
      <c r="G801" s="219"/>
      <c r="H801" s="110"/>
    </row>
    <row r="802" spans="1:8" ht="12.75">
      <c r="A802" s="111"/>
      <c r="B802" s="112"/>
      <c r="C802" s="112"/>
      <c r="D802" s="112"/>
      <c r="E802" s="112"/>
      <c r="F802" s="108"/>
      <c r="G802" s="219"/>
      <c r="H802" s="110"/>
    </row>
    <row r="803" spans="1:8" ht="12.75">
      <c r="A803" s="111"/>
      <c r="B803" s="112"/>
      <c r="C803" s="112"/>
      <c r="D803" s="112"/>
      <c r="E803" s="112"/>
      <c r="F803" s="108"/>
      <c r="G803" s="219"/>
      <c r="H803" s="110"/>
    </row>
    <row r="804" spans="1:8" ht="12.75">
      <c r="A804" s="111"/>
      <c r="B804" s="112"/>
      <c r="C804" s="112"/>
      <c r="D804" s="112"/>
      <c r="E804" s="112"/>
      <c r="F804" s="108"/>
      <c r="G804" s="219"/>
      <c r="H804" s="110"/>
    </row>
    <row r="805" spans="1:8" ht="12.75">
      <c r="A805" s="111"/>
      <c r="B805" s="112"/>
      <c r="C805" s="112"/>
      <c r="D805" s="112"/>
      <c r="E805" s="112"/>
      <c r="F805" s="108"/>
      <c r="G805" s="219"/>
      <c r="H805" s="110"/>
    </row>
    <row r="806" spans="1:8" ht="12.75">
      <c r="A806" s="111"/>
      <c r="B806" s="112"/>
      <c r="C806" s="112"/>
      <c r="D806" s="112"/>
      <c r="E806" s="112"/>
      <c r="F806" s="108"/>
      <c r="G806" s="219"/>
      <c r="H806" s="110"/>
    </row>
    <row r="807" spans="1:8" ht="12.75">
      <c r="A807" s="111"/>
      <c r="B807" s="112"/>
      <c r="C807" s="112"/>
      <c r="D807" s="112"/>
      <c r="E807" s="112"/>
      <c r="F807" s="108"/>
      <c r="G807" s="219"/>
      <c r="H807" s="110"/>
    </row>
    <row r="808" spans="1:8" ht="12.75">
      <c r="A808" s="111"/>
      <c r="B808" s="112"/>
      <c r="C808" s="112"/>
      <c r="D808" s="112"/>
      <c r="E808" s="112"/>
      <c r="F808" s="108"/>
      <c r="G808" s="219"/>
      <c r="H808" s="110"/>
    </row>
    <row r="809" spans="1:8" ht="12.75">
      <c r="A809" s="111"/>
      <c r="B809" s="112"/>
      <c r="C809" s="112"/>
      <c r="D809" s="112"/>
      <c r="E809" s="112"/>
      <c r="F809" s="108"/>
      <c r="G809" s="219"/>
      <c r="H809" s="110"/>
    </row>
    <row r="810" spans="1:8" ht="12.75">
      <c r="A810" s="111"/>
      <c r="B810" s="112"/>
      <c r="C810" s="112"/>
      <c r="D810" s="112"/>
      <c r="E810" s="112"/>
      <c r="F810" s="108"/>
      <c r="G810" s="219"/>
      <c r="H810" s="110"/>
    </row>
    <row r="811" spans="1:8" ht="12.75">
      <c r="A811" s="111"/>
      <c r="B811" s="112"/>
      <c r="C811" s="112"/>
      <c r="D811" s="112"/>
      <c r="E811" s="112"/>
      <c r="F811" s="108"/>
      <c r="G811" s="219"/>
      <c r="H811" s="110"/>
    </row>
    <row r="812" spans="1:8" ht="12.75">
      <c r="A812" s="111"/>
      <c r="B812" s="112"/>
      <c r="C812" s="112"/>
      <c r="D812" s="112"/>
      <c r="E812" s="112"/>
      <c r="F812" s="108"/>
      <c r="G812" s="219"/>
      <c r="H812" s="110"/>
    </row>
    <row r="813" spans="1:8" ht="12.75">
      <c r="A813" s="111"/>
      <c r="B813" s="112"/>
      <c r="C813" s="112"/>
      <c r="D813" s="112"/>
      <c r="E813" s="112"/>
      <c r="F813" s="108"/>
      <c r="G813" s="219"/>
      <c r="H813" s="110"/>
    </row>
    <row r="814" spans="1:8" ht="12.75">
      <c r="A814" s="111"/>
      <c r="B814" s="112"/>
      <c r="C814" s="112"/>
      <c r="D814" s="112"/>
      <c r="E814" s="112"/>
      <c r="F814" s="108"/>
      <c r="G814" s="219"/>
      <c r="H814" s="110"/>
    </row>
    <row r="815" spans="1:8" ht="12.75">
      <c r="A815" s="111"/>
      <c r="B815" s="112"/>
      <c r="C815" s="112"/>
      <c r="D815" s="112"/>
      <c r="E815" s="112"/>
      <c r="F815" s="108"/>
      <c r="G815" s="219"/>
      <c r="H815" s="110"/>
    </row>
    <row r="816" spans="1:8" ht="12.75">
      <c r="A816" s="111"/>
      <c r="B816" s="112"/>
      <c r="C816" s="112"/>
      <c r="D816" s="112"/>
      <c r="E816" s="112"/>
      <c r="F816" s="108"/>
      <c r="G816" s="219"/>
      <c r="H816" s="110"/>
    </row>
    <row r="817" spans="1:8" ht="12.75">
      <c r="A817" s="111"/>
      <c r="B817" s="112"/>
      <c r="C817" s="112"/>
      <c r="D817" s="112"/>
      <c r="E817" s="112"/>
      <c r="F817" s="108"/>
      <c r="G817" s="219"/>
      <c r="H817" s="110"/>
    </row>
    <row r="818" spans="1:8" ht="12.75">
      <c r="A818" s="111"/>
      <c r="B818" s="112"/>
      <c r="C818" s="112"/>
      <c r="D818" s="112"/>
      <c r="E818" s="112"/>
      <c r="F818" s="108"/>
      <c r="G818" s="219"/>
      <c r="H818" s="110"/>
    </row>
    <row r="819" spans="1:8" ht="12.75">
      <c r="A819" s="111"/>
      <c r="B819" s="112"/>
      <c r="C819" s="112"/>
      <c r="D819" s="112"/>
      <c r="E819" s="112"/>
      <c r="F819" s="108"/>
      <c r="G819" s="219"/>
      <c r="H819" s="110"/>
    </row>
    <row r="820" spans="1:8" ht="12.75">
      <c r="A820" s="111"/>
      <c r="B820" s="112"/>
      <c r="C820" s="112"/>
      <c r="D820" s="112"/>
      <c r="E820" s="112"/>
      <c r="F820" s="108"/>
      <c r="G820" s="219"/>
      <c r="H820" s="110"/>
    </row>
    <row r="821" spans="1:8" ht="12.75">
      <c r="A821" s="111"/>
      <c r="B821" s="112"/>
      <c r="C821" s="112"/>
      <c r="D821" s="112"/>
      <c r="E821" s="112"/>
      <c r="F821" s="108"/>
      <c r="G821" s="219"/>
      <c r="H821" s="110"/>
    </row>
    <row r="822" spans="1:8" ht="12.75">
      <c r="A822" s="111"/>
      <c r="B822" s="112"/>
      <c r="C822" s="112"/>
      <c r="D822" s="112"/>
      <c r="E822" s="112"/>
      <c r="F822" s="108"/>
      <c r="G822" s="219"/>
      <c r="H822" s="110"/>
    </row>
    <row r="823" spans="1:8" ht="12.75">
      <c r="A823" s="111"/>
      <c r="B823" s="112"/>
      <c r="C823" s="112"/>
      <c r="D823" s="112"/>
      <c r="E823" s="112"/>
      <c r="F823" s="108"/>
      <c r="G823" s="219"/>
      <c r="H823" s="110"/>
    </row>
    <row r="824" spans="1:8" ht="12.75">
      <c r="A824" s="111"/>
      <c r="B824" s="112"/>
      <c r="C824" s="112"/>
      <c r="D824" s="112"/>
      <c r="E824" s="112"/>
      <c r="F824" s="108"/>
      <c r="G824" s="219"/>
      <c r="H824" s="110"/>
    </row>
    <row r="825" spans="1:8" ht="12.75">
      <c r="A825" s="111"/>
      <c r="B825" s="112"/>
      <c r="C825" s="112"/>
      <c r="D825" s="112"/>
      <c r="E825" s="112"/>
      <c r="F825" s="108"/>
      <c r="G825" s="219"/>
      <c r="H825" s="110"/>
    </row>
    <row r="826" spans="1:8" ht="12.75">
      <c r="A826" s="111"/>
      <c r="B826" s="112"/>
      <c r="C826" s="112"/>
      <c r="D826" s="112"/>
      <c r="E826" s="112"/>
      <c r="F826" s="108"/>
      <c r="G826" s="219"/>
      <c r="H826" s="110"/>
    </row>
    <row r="827" spans="1:8" ht="12.75">
      <c r="A827" s="111"/>
      <c r="B827" s="112"/>
      <c r="C827" s="112"/>
      <c r="D827" s="112"/>
      <c r="E827" s="112"/>
      <c r="F827" s="108"/>
      <c r="G827" s="219"/>
      <c r="H827" s="110"/>
    </row>
    <row r="828" spans="1:8" ht="12.75">
      <c r="A828" s="111"/>
      <c r="B828" s="112"/>
      <c r="C828" s="112"/>
      <c r="D828" s="112"/>
      <c r="E828" s="112"/>
      <c r="F828" s="108"/>
      <c r="G828" s="219"/>
      <c r="H828" s="110"/>
    </row>
    <row r="829" spans="1:8" ht="12.75">
      <c r="A829" s="111"/>
      <c r="B829" s="112"/>
      <c r="C829" s="112"/>
      <c r="D829" s="112"/>
      <c r="E829" s="112"/>
      <c r="F829" s="108"/>
      <c r="G829" s="219"/>
      <c r="H829" s="110"/>
    </row>
    <row r="830" spans="1:8" ht="12.75">
      <c r="A830" s="111"/>
      <c r="B830" s="112"/>
      <c r="C830" s="112"/>
      <c r="D830" s="112"/>
      <c r="E830" s="112"/>
      <c r="F830" s="108"/>
      <c r="G830" s="219"/>
      <c r="H830" s="110"/>
    </row>
    <row r="831" spans="1:8" ht="12.75">
      <c r="A831" s="111"/>
      <c r="B831" s="112"/>
      <c r="C831" s="112"/>
      <c r="D831" s="112"/>
      <c r="E831" s="112"/>
      <c r="F831" s="108"/>
      <c r="G831" s="219"/>
      <c r="H831" s="110"/>
    </row>
    <row r="832" spans="1:8" ht="12.75">
      <c r="A832" s="111"/>
      <c r="B832" s="112"/>
      <c r="C832" s="112"/>
      <c r="D832" s="112"/>
      <c r="E832" s="112"/>
      <c r="F832" s="108"/>
      <c r="G832" s="219"/>
      <c r="H832" s="110"/>
    </row>
    <row r="833" spans="1:8" ht="12.75">
      <c r="A833" s="111"/>
      <c r="B833" s="112"/>
      <c r="C833" s="112"/>
      <c r="D833" s="112"/>
      <c r="E833" s="112"/>
      <c r="F833" s="108"/>
      <c r="G833" s="219"/>
      <c r="H833" s="110"/>
    </row>
    <row r="834" spans="1:8" ht="12.75">
      <c r="A834" s="111"/>
      <c r="B834" s="112"/>
      <c r="C834" s="112"/>
      <c r="D834" s="112"/>
      <c r="E834" s="112"/>
      <c r="F834" s="108"/>
      <c r="G834" s="219"/>
      <c r="H834" s="110"/>
    </row>
    <row r="835" spans="1:8" ht="12.75">
      <c r="A835" s="111"/>
      <c r="B835" s="112"/>
      <c r="C835" s="112"/>
      <c r="D835" s="112"/>
      <c r="E835" s="112"/>
      <c r="F835" s="108"/>
      <c r="G835" s="219"/>
      <c r="H835" s="110"/>
    </row>
    <row r="836" spans="1:8" ht="12.75">
      <c r="A836" s="111"/>
      <c r="B836" s="112"/>
      <c r="C836" s="112"/>
      <c r="D836" s="112"/>
      <c r="E836" s="112"/>
      <c r="F836" s="108"/>
      <c r="G836" s="219"/>
      <c r="H836" s="110"/>
    </row>
    <row r="837" spans="1:8" ht="12.75">
      <c r="A837" s="111"/>
      <c r="B837" s="112"/>
      <c r="C837" s="112"/>
      <c r="D837" s="112"/>
      <c r="E837" s="112"/>
      <c r="F837" s="108"/>
      <c r="G837" s="219"/>
      <c r="H837" s="110"/>
    </row>
    <row r="838" spans="1:8" ht="12.75">
      <c r="A838" s="111"/>
      <c r="B838" s="112"/>
      <c r="C838" s="112"/>
      <c r="D838" s="112"/>
      <c r="E838" s="112"/>
      <c r="F838" s="108"/>
      <c r="G838" s="219"/>
      <c r="H838" s="110"/>
    </row>
    <row r="839" spans="1:8" ht="12.75">
      <c r="A839" s="111"/>
      <c r="B839" s="112"/>
      <c r="C839" s="112"/>
      <c r="D839" s="112"/>
      <c r="E839" s="112"/>
      <c r="F839" s="108"/>
      <c r="G839" s="219"/>
      <c r="H839" s="110"/>
    </row>
    <row r="840" spans="1:8" ht="12.75">
      <c r="A840" s="111"/>
      <c r="B840" s="112"/>
      <c r="C840" s="112"/>
      <c r="D840" s="112"/>
      <c r="E840" s="112"/>
      <c r="F840" s="108"/>
      <c r="G840" s="219"/>
      <c r="H840" s="110"/>
    </row>
    <row r="841" spans="1:8" ht="12.75">
      <c r="A841" s="111"/>
      <c r="B841" s="112"/>
      <c r="C841" s="112"/>
      <c r="D841" s="112"/>
      <c r="E841" s="112"/>
      <c r="F841" s="108"/>
      <c r="G841" s="219"/>
      <c r="H841" s="110"/>
    </row>
    <row r="842" spans="1:8" ht="12.75">
      <c r="A842" s="111"/>
      <c r="B842" s="112"/>
      <c r="C842" s="112"/>
      <c r="D842" s="112"/>
      <c r="E842" s="112"/>
      <c r="F842" s="108"/>
      <c r="G842" s="219"/>
      <c r="H842" s="110"/>
    </row>
    <row r="843" spans="1:8" ht="12.75">
      <c r="A843" s="111"/>
      <c r="B843" s="112"/>
      <c r="C843" s="112"/>
      <c r="D843" s="112"/>
      <c r="E843" s="112"/>
      <c r="F843" s="108"/>
      <c r="G843" s="219"/>
      <c r="H843" s="110"/>
    </row>
    <row r="844" spans="1:8" ht="12.75">
      <c r="A844" s="111"/>
      <c r="B844" s="112"/>
      <c r="C844" s="112"/>
      <c r="D844" s="112"/>
      <c r="E844" s="112"/>
      <c r="F844" s="108"/>
      <c r="G844" s="219"/>
      <c r="H844" s="110"/>
    </row>
    <row r="845" spans="1:8" ht="12.75">
      <c r="A845" s="111"/>
      <c r="B845" s="112"/>
      <c r="C845" s="112"/>
      <c r="D845" s="112"/>
      <c r="E845" s="112"/>
      <c r="F845" s="108"/>
      <c r="G845" s="219"/>
      <c r="H845" s="110"/>
    </row>
    <row r="846" spans="1:8" ht="12.75">
      <c r="A846" s="111"/>
      <c r="B846" s="112"/>
      <c r="C846" s="112"/>
      <c r="D846" s="112"/>
      <c r="E846" s="112"/>
      <c r="F846" s="108"/>
      <c r="G846" s="219"/>
      <c r="H846" s="110"/>
    </row>
    <row r="847" spans="1:8" ht="12.75">
      <c r="A847" s="111"/>
      <c r="B847" s="112"/>
      <c r="C847" s="112"/>
      <c r="D847" s="112"/>
      <c r="E847" s="112"/>
      <c r="F847" s="108"/>
      <c r="G847" s="219"/>
      <c r="H847" s="110"/>
    </row>
    <row r="848" spans="1:8" ht="12.75">
      <c r="A848" s="111"/>
      <c r="B848" s="112"/>
      <c r="C848" s="112"/>
      <c r="D848" s="112"/>
      <c r="E848" s="112"/>
      <c r="F848" s="108"/>
      <c r="G848" s="219"/>
      <c r="H848" s="110"/>
    </row>
    <row r="849" spans="1:8" ht="12.75">
      <c r="A849" s="111"/>
      <c r="B849" s="112"/>
      <c r="C849" s="112"/>
      <c r="D849" s="112"/>
      <c r="E849" s="112"/>
      <c r="F849" s="108"/>
      <c r="G849" s="219"/>
      <c r="H849" s="110"/>
    </row>
    <row r="850" spans="1:8" ht="12.75">
      <c r="A850" s="111"/>
      <c r="B850" s="112"/>
      <c r="C850" s="112"/>
      <c r="D850" s="112"/>
      <c r="E850" s="112"/>
      <c r="F850" s="108"/>
      <c r="G850" s="219"/>
      <c r="H850" s="110"/>
    </row>
    <row r="851" spans="1:8" ht="12.75">
      <c r="A851" s="111"/>
      <c r="B851" s="112"/>
      <c r="C851" s="112"/>
      <c r="D851" s="112"/>
      <c r="E851" s="112"/>
      <c r="F851" s="108"/>
      <c r="G851" s="219"/>
      <c r="H851" s="110"/>
    </row>
    <row r="852" spans="1:8" ht="12.75">
      <c r="A852" s="111"/>
      <c r="B852" s="112"/>
      <c r="C852" s="112"/>
      <c r="D852" s="112"/>
      <c r="E852" s="112"/>
      <c r="F852" s="108"/>
      <c r="G852" s="219"/>
      <c r="H852" s="110"/>
    </row>
    <row r="853" spans="1:8" ht="12.75">
      <c r="A853" s="111"/>
      <c r="B853" s="112"/>
      <c r="C853" s="112"/>
      <c r="D853" s="112"/>
      <c r="E853" s="112"/>
      <c r="F853" s="108"/>
      <c r="G853" s="219"/>
      <c r="H853" s="110"/>
    </row>
    <row r="854" spans="1:8" ht="12.75">
      <c r="A854" s="111"/>
      <c r="B854" s="112"/>
      <c r="C854" s="112"/>
      <c r="D854" s="112"/>
      <c r="E854" s="112"/>
      <c r="F854" s="108"/>
      <c r="G854" s="219"/>
      <c r="H854" s="110"/>
    </row>
    <row r="855" spans="1:8" ht="12.75">
      <c r="A855" s="111"/>
      <c r="B855" s="112"/>
      <c r="C855" s="112"/>
      <c r="D855" s="112"/>
      <c r="E855" s="112"/>
      <c r="F855" s="108"/>
      <c r="G855" s="219"/>
      <c r="H855" s="110"/>
    </row>
    <row r="856" spans="1:8" ht="12.75">
      <c r="A856" s="111"/>
      <c r="B856" s="112"/>
      <c r="C856" s="112"/>
      <c r="D856" s="112"/>
      <c r="E856" s="112"/>
      <c r="F856" s="108"/>
      <c r="G856" s="219"/>
      <c r="H856" s="110"/>
    </row>
    <row r="857" spans="1:8" ht="12.75">
      <c r="A857" s="111"/>
      <c r="B857" s="112"/>
      <c r="C857" s="112"/>
      <c r="D857" s="112"/>
      <c r="E857" s="112"/>
      <c r="F857" s="108"/>
      <c r="G857" s="219"/>
      <c r="H857" s="110"/>
    </row>
    <row r="858" spans="1:8" ht="12.75">
      <c r="A858" s="111"/>
      <c r="B858" s="112"/>
      <c r="C858" s="112"/>
      <c r="D858" s="112"/>
      <c r="E858" s="112"/>
      <c r="F858" s="108"/>
      <c r="G858" s="219"/>
      <c r="H858" s="110"/>
    </row>
    <row r="859" spans="1:8" ht="12.75">
      <c r="A859" s="111"/>
      <c r="B859" s="112"/>
      <c r="C859" s="112"/>
      <c r="D859" s="112"/>
      <c r="E859" s="112"/>
      <c r="F859" s="108"/>
      <c r="G859" s="219"/>
      <c r="H859" s="110"/>
    </row>
    <row r="860" spans="1:8" ht="12.75">
      <c r="A860" s="111"/>
      <c r="B860" s="112"/>
      <c r="C860" s="112"/>
      <c r="D860" s="112"/>
      <c r="E860" s="112"/>
      <c r="F860" s="108"/>
      <c r="G860" s="219"/>
      <c r="H860" s="110"/>
    </row>
    <row r="861" spans="1:8" ht="12.75">
      <c r="A861" s="111"/>
      <c r="B861" s="112"/>
      <c r="C861" s="112"/>
      <c r="D861" s="112"/>
      <c r="E861" s="112"/>
      <c r="F861" s="108"/>
      <c r="G861" s="219"/>
      <c r="H861" s="110"/>
    </row>
    <row r="862" spans="1:8" ht="12.75">
      <c r="A862" s="111"/>
      <c r="B862" s="112"/>
      <c r="C862" s="112"/>
      <c r="D862" s="112"/>
      <c r="E862" s="112"/>
      <c r="F862" s="108"/>
      <c r="G862" s="219"/>
      <c r="H862" s="110"/>
    </row>
    <row r="863" spans="1:8" ht="12.75">
      <c r="A863" s="111"/>
      <c r="B863" s="112"/>
      <c r="C863" s="112"/>
      <c r="D863" s="112"/>
      <c r="E863" s="112"/>
      <c r="F863" s="108"/>
      <c r="G863" s="219"/>
      <c r="H863" s="110"/>
    </row>
    <row r="864" spans="1:8" ht="12.75">
      <c r="A864" s="111"/>
      <c r="B864" s="112"/>
      <c r="C864" s="112"/>
      <c r="D864" s="112"/>
      <c r="E864" s="112"/>
      <c r="F864" s="108"/>
      <c r="G864" s="219"/>
      <c r="H864" s="110"/>
    </row>
    <row r="865" spans="1:8" ht="12.75">
      <c r="A865" s="111"/>
      <c r="B865" s="112"/>
      <c r="C865" s="112"/>
      <c r="D865" s="112"/>
      <c r="E865" s="112"/>
      <c r="F865" s="108"/>
      <c r="G865" s="219"/>
      <c r="H865" s="110"/>
    </row>
    <row r="866" spans="1:8" ht="12.75">
      <c r="A866" s="111"/>
      <c r="B866" s="112"/>
      <c r="C866" s="112"/>
      <c r="D866" s="112"/>
      <c r="E866" s="112"/>
      <c r="F866" s="108"/>
      <c r="G866" s="219"/>
      <c r="H866" s="110"/>
    </row>
    <row r="867" spans="1:8" ht="12.75">
      <c r="A867" s="111"/>
      <c r="B867" s="112"/>
      <c r="C867" s="112"/>
      <c r="D867" s="112"/>
      <c r="E867" s="112"/>
      <c r="F867" s="108"/>
      <c r="G867" s="219"/>
      <c r="H867" s="110"/>
    </row>
    <row r="868" spans="1:8" ht="12.75">
      <c r="A868" s="111"/>
      <c r="B868" s="112"/>
      <c r="C868" s="112"/>
      <c r="D868" s="112"/>
      <c r="E868" s="112"/>
      <c r="F868" s="108"/>
      <c r="G868" s="219"/>
      <c r="H868" s="110"/>
    </row>
    <row r="869" spans="1:8" ht="12.75">
      <c r="A869" s="111"/>
      <c r="B869" s="112"/>
      <c r="C869" s="112"/>
      <c r="D869" s="112"/>
      <c r="E869" s="112"/>
      <c r="F869" s="108"/>
      <c r="G869" s="219"/>
      <c r="H869" s="110"/>
    </row>
    <row r="870" spans="1:8" ht="12.75">
      <c r="A870" s="111"/>
      <c r="B870" s="112"/>
      <c r="C870" s="112"/>
      <c r="D870" s="112"/>
      <c r="E870" s="112"/>
      <c r="F870" s="108"/>
      <c r="G870" s="219"/>
      <c r="H870" s="110"/>
    </row>
    <row r="871" spans="1:8" ht="12.75">
      <c r="A871" s="111"/>
      <c r="B871" s="112"/>
      <c r="C871" s="112"/>
      <c r="D871" s="112"/>
      <c r="E871" s="112"/>
      <c r="F871" s="108"/>
      <c r="G871" s="219"/>
      <c r="H871" s="110"/>
    </row>
    <row r="872" spans="1:8" ht="12.75">
      <c r="A872" s="111"/>
      <c r="B872" s="112"/>
      <c r="C872" s="112"/>
      <c r="D872" s="112"/>
      <c r="E872" s="112"/>
      <c r="F872" s="108"/>
      <c r="G872" s="219"/>
      <c r="H872" s="110"/>
    </row>
    <row r="873" spans="1:8" ht="12.75">
      <c r="A873" s="111"/>
      <c r="B873" s="112"/>
      <c r="C873" s="112"/>
      <c r="D873" s="112"/>
      <c r="E873" s="112"/>
      <c r="F873" s="108"/>
      <c r="G873" s="219"/>
      <c r="H873" s="110"/>
    </row>
    <row r="874" spans="1:8" ht="12.75">
      <c r="A874" s="111"/>
      <c r="B874" s="112"/>
      <c r="C874" s="112"/>
      <c r="D874" s="112"/>
      <c r="E874" s="112"/>
      <c r="F874" s="108"/>
      <c r="G874" s="219"/>
      <c r="H874" s="110"/>
    </row>
    <row r="875" spans="1:8" ht="12.75">
      <c r="A875" s="111"/>
      <c r="B875" s="112"/>
      <c r="C875" s="112"/>
      <c r="D875" s="112"/>
      <c r="E875" s="112"/>
      <c r="F875" s="108"/>
      <c r="G875" s="219"/>
      <c r="H875" s="110"/>
    </row>
    <row r="876" spans="1:8" ht="12.75">
      <c r="A876" s="111"/>
      <c r="B876" s="112"/>
      <c r="C876" s="112"/>
      <c r="D876" s="112"/>
      <c r="E876" s="112"/>
      <c r="F876" s="108"/>
      <c r="G876" s="219"/>
      <c r="H876" s="110"/>
    </row>
    <row r="877" spans="1:8" ht="12.75">
      <c r="A877" s="111"/>
      <c r="B877" s="112"/>
      <c r="C877" s="112"/>
      <c r="D877" s="112"/>
      <c r="E877" s="112"/>
      <c r="F877" s="108"/>
      <c r="G877" s="219"/>
      <c r="H877" s="110"/>
    </row>
    <row r="878" spans="1:8" ht="12.75">
      <c r="A878" s="111"/>
      <c r="B878" s="112"/>
      <c r="C878" s="112"/>
      <c r="D878" s="112"/>
      <c r="E878" s="112"/>
      <c r="F878" s="108"/>
      <c r="G878" s="219"/>
      <c r="H878" s="110"/>
    </row>
    <row r="879" spans="1:8" ht="12.75">
      <c r="A879" s="111"/>
      <c r="B879" s="112"/>
      <c r="C879" s="112"/>
      <c r="D879" s="112"/>
      <c r="E879" s="112"/>
      <c r="F879" s="108"/>
      <c r="G879" s="219"/>
      <c r="H879" s="110"/>
    </row>
    <row r="880" spans="1:8" ht="12.75">
      <c r="A880" s="111"/>
      <c r="B880" s="112"/>
      <c r="C880" s="112"/>
      <c r="D880" s="112"/>
      <c r="E880" s="112"/>
      <c r="F880" s="108"/>
      <c r="G880" s="219"/>
      <c r="H880" s="110"/>
    </row>
    <row r="881" spans="1:8" ht="12.75">
      <c r="A881" s="111"/>
      <c r="B881" s="112"/>
      <c r="C881" s="112"/>
      <c r="D881" s="112"/>
      <c r="E881" s="112"/>
      <c r="F881" s="108"/>
      <c r="G881" s="219"/>
      <c r="H881" s="110"/>
    </row>
    <row r="882" spans="1:8" ht="12.75">
      <c r="A882" s="111"/>
      <c r="B882" s="112"/>
      <c r="C882" s="112"/>
      <c r="D882" s="112"/>
      <c r="E882" s="112"/>
      <c r="F882" s="108"/>
      <c r="G882" s="219"/>
      <c r="H882" s="110"/>
    </row>
    <row r="883" spans="1:8" ht="12.75">
      <c r="A883" s="111"/>
      <c r="B883" s="112"/>
      <c r="C883" s="112"/>
      <c r="D883" s="112"/>
      <c r="E883" s="112"/>
      <c r="F883" s="108"/>
      <c r="G883" s="219"/>
      <c r="H883" s="110"/>
    </row>
    <row r="884" spans="1:8" ht="12.75">
      <c r="A884" s="111"/>
      <c r="B884" s="112"/>
      <c r="C884" s="112"/>
      <c r="D884" s="112"/>
      <c r="E884" s="112"/>
      <c r="F884" s="108"/>
      <c r="G884" s="219"/>
      <c r="H884" s="110"/>
    </row>
    <row r="885" spans="1:8" ht="12.75">
      <c r="A885" s="111"/>
      <c r="B885" s="112"/>
      <c r="C885" s="112"/>
      <c r="D885" s="112"/>
      <c r="E885" s="112"/>
      <c r="F885" s="108"/>
      <c r="G885" s="219"/>
      <c r="H885" s="110"/>
    </row>
    <row r="886" spans="1:8" ht="12.75">
      <c r="A886" s="111"/>
      <c r="B886" s="112"/>
      <c r="C886" s="112"/>
      <c r="D886" s="112"/>
      <c r="E886" s="112"/>
      <c r="F886" s="108"/>
      <c r="G886" s="219"/>
      <c r="H886" s="110"/>
    </row>
    <row r="887" spans="1:8" ht="12.75">
      <c r="A887" s="111"/>
      <c r="B887" s="112"/>
      <c r="C887" s="112"/>
      <c r="D887" s="112"/>
      <c r="E887" s="112"/>
      <c r="F887" s="108"/>
      <c r="G887" s="219"/>
      <c r="H887" s="110"/>
    </row>
    <row r="888" spans="1:8" ht="12.75">
      <c r="A888" s="111"/>
      <c r="B888" s="112"/>
      <c r="C888" s="112"/>
      <c r="D888" s="112"/>
      <c r="E888" s="112"/>
      <c r="F888" s="108"/>
      <c r="G888" s="219"/>
      <c r="H888" s="110"/>
    </row>
    <row r="889" spans="1:8" ht="12.75">
      <c r="A889" s="111"/>
      <c r="B889" s="112"/>
      <c r="C889" s="112"/>
      <c r="D889" s="112"/>
      <c r="E889" s="112"/>
      <c r="F889" s="108"/>
      <c r="G889" s="219"/>
      <c r="H889" s="110"/>
    </row>
    <row r="890" spans="1:8" ht="12.75">
      <c r="A890" s="111"/>
      <c r="B890" s="112"/>
      <c r="C890" s="112"/>
      <c r="D890" s="112"/>
      <c r="E890" s="112"/>
      <c r="F890" s="108"/>
      <c r="G890" s="219"/>
      <c r="H890" s="110"/>
    </row>
    <row r="891" spans="1:8" ht="12.75">
      <c r="A891" s="111"/>
      <c r="B891" s="112"/>
      <c r="C891" s="112"/>
      <c r="D891" s="112"/>
      <c r="E891" s="112"/>
      <c r="F891" s="108"/>
      <c r="G891" s="219"/>
      <c r="H891" s="110"/>
    </row>
    <row r="892" spans="1:8" ht="12.75">
      <c r="A892" s="111"/>
      <c r="B892" s="112"/>
      <c r="C892" s="112"/>
      <c r="D892" s="112"/>
      <c r="E892" s="112"/>
      <c r="F892" s="108"/>
      <c r="G892" s="219"/>
      <c r="H892" s="110"/>
    </row>
    <row r="893" spans="1:8" ht="12.75">
      <c r="A893" s="111"/>
      <c r="B893" s="112"/>
      <c r="C893" s="112"/>
      <c r="D893" s="112"/>
      <c r="E893" s="112"/>
      <c r="F893" s="108"/>
      <c r="G893" s="219"/>
      <c r="H893" s="110"/>
    </row>
    <row r="894" spans="1:8" ht="12.75">
      <c r="A894" s="111"/>
      <c r="B894" s="112"/>
      <c r="C894" s="112"/>
      <c r="D894" s="112"/>
      <c r="E894" s="112"/>
      <c r="F894" s="108"/>
      <c r="G894" s="219"/>
      <c r="H894" s="110"/>
    </row>
    <row r="895" spans="1:8" ht="12.75">
      <c r="A895" s="111"/>
      <c r="B895" s="112"/>
      <c r="C895" s="112"/>
      <c r="D895" s="112"/>
      <c r="E895" s="112"/>
      <c r="F895" s="108"/>
      <c r="G895" s="219"/>
      <c r="H895" s="110"/>
    </row>
    <row r="896" spans="1:8" ht="12.75">
      <c r="A896" s="111"/>
      <c r="B896" s="112"/>
      <c r="C896" s="112"/>
      <c r="D896" s="112"/>
      <c r="E896" s="112"/>
      <c r="F896" s="108"/>
      <c r="G896" s="219"/>
      <c r="H896" s="110"/>
    </row>
    <row r="897" spans="1:8" ht="12.75">
      <c r="A897" s="111"/>
      <c r="B897" s="112"/>
      <c r="C897" s="112"/>
      <c r="D897" s="112"/>
      <c r="E897" s="112"/>
      <c r="F897" s="108"/>
      <c r="G897" s="219"/>
      <c r="H897" s="110"/>
    </row>
    <row r="898" spans="1:8" ht="12.75">
      <c r="A898" s="111"/>
      <c r="B898" s="112"/>
      <c r="C898" s="112"/>
      <c r="D898" s="112"/>
      <c r="E898" s="112"/>
      <c r="F898" s="108"/>
      <c r="G898" s="219"/>
      <c r="H898" s="110"/>
    </row>
    <row r="899" spans="1:8" ht="12.75">
      <c r="A899" s="111"/>
      <c r="B899" s="112"/>
      <c r="C899" s="112"/>
      <c r="D899" s="112"/>
      <c r="E899" s="112"/>
      <c r="F899" s="108"/>
      <c r="G899" s="219"/>
      <c r="H899" s="110"/>
    </row>
    <row r="900" spans="1:8" ht="12.75">
      <c r="A900" s="111"/>
      <c r="B900" s="112"/>
      <c r="C900" s="112"/>
      <c r="D900" s="112"/>
      <c r="E900" s="112"/>
      <c r="F900" s="108"/>
      <c r="G900" s="219"/>
      <c r="H900" s="110"/>
    </row>
    <row r="901" spans="1:8" ht="12.75">
      <c r="A901" s="111"/>
      <c r="B901" s="112"/>
      <c r="C901" s="112"/>
      <c r="D901" s="112"/>
      <c r="E901" s="112"/>
      <c r="F901" s="108"/>
      <c r="G901" s="219"/>
      <c r="H901" s="110"/>
    </row>
    <row r="902" spans="1:8" ht="12.75">
      <c r="A902" s="111"/>
      <c r="B902" s="112"/>
      <c r="C902" s="112"/>
      <c r="D902" s="112"/>
      <c r="E902" s="112"/>
      <c r="F902" s="108"/>
      <c r="G902" s="219"/>
      <c r="H902" s="110"/>
    </row>
    <row r="903" spans="1:8" ht="12.75">
      <c r="A903" s="111"/>
      <c r="B903" s="112"/>
      <c r="C903" s="112"/>
      <c r="D903" s="112"/>
      <c r="E903" s="112"/>
      <c r="F903" s="108"/>
      <c r="G903" s="219"/>
      <c r="H903" s="110"/>
    </row>
    <row r="904" spans="1:8" ht="12.75">
      <c r="A904" s="111"/>
      <c r="B904" s="112"/>
      <c r="C904" s="112"/>
      <c r="D904" s="112"/>
      <c r="E904" s="112"/>
      <c r="F904" s="108"/>
      <c r="G904" s="219"/>
      <c r="H904" s="110"/>
    </row>
    <row r="905" spans="1:8" ht="12.75">
      <c r="A905" s="111"/>
      <c r="B905" s="112"/>
      <c r="C905" s="112"/>
      <c r="D905" s="112"/>
      <c r="E905" s="112"/>
      <c r="F905" s="108"/>
      <c r="G905" s="219"/>
      <c r="H905" s="110"/>
    </row>
    <row r="906" spans="1:8" ht="12.75">
      <c r="A906" s="111"/>
      <c r="B906" s="112"/>
      <c r="C906" s="112"/>
      <c r="D906" s="112"/>
      <c r="E906" s="112"/>
      <c r="F906" s="108"/>
      <c r="G906" s="219"/>
      <c r="H906" s="110"/>
    </row>
    <row r="907" spans="1:8" ht="12.75">
      <c r="A907" s="111"/>
      <c r="B907" s="112"/>
      <c r="C907" s="112"/>
      <c r="D907" s="112"/>
      <c r="E907" s="112"/>
      <c r="F907" s="108"/>
      <c r="G907" s="219"/>
      <c r="H907" s="110"/>
    </row>
    <row r="908" spans="1:8" ht="12.75">
      <c r="A908" s="111"/>
      <c r="B908" s="112"/>
      <c r="C908" s="112"/>
      <c r="D908" s="112"/>
      <c r="E908" s="112"/>
      <c r="F908" s="108"/>
      <c r="G908" s="219"/>
      <c r="H908" s="110"/>
    </row>
    <row r="909" spans="1:8" ht="12.75">
      <c r="A909" s="111"/>
      <c r="B909" s="112"/>
      <c r="C909" s="112"/>
      <c r="D909" s="112"/>
      <c r="E909" s="112"/>
      <c r="F909" s="108"/>
      <c r="G909" s="219"/>
      <c r="H909" s="110"/>
    </row>
    <row r="910" spans="1:8" ht="12.75">
      <c r="A910" s="111"/>
      <c r="B910" s="112"/>
      <c r="C910" s="112"/>
      <c r="D910" s="112"/>
      <c r="E910" s="112"/>
      <c r="F910" s="108"/>
      <c r="G910" s="219"/>
      <c r="H910" s="110"/>
    </row>
    <row r="911" spans="1:8" ht="12.75">
      <c r="A911" s="111"/>
      <c r="B911" s="112"/>
      <c r="C911" s="112"/>
      <c r="D911" s="112"/>
      <c r="E911" s="112"/>
      <c r="F911" s="108"/>
      <c r="G911" s="219"/>
      <c r="H911" s="110"/>
    </row>
    <row r="912" spans="1:8" ht="12.75">
      <c r="A912" s="111"/>
      <c r="B912" s="112"/>
      <c r="C912" s="112"/>
      <c r="D912" s="112"/>
      <c r="E912" s="112"/>
      <c r="F912" s="108"/>
      <c r="G912" s="219"/>
      <c r="H912" s="110"/>
    </row>
    <row r="913" spans="1:8" ht="12.75">
      <c r="A913" s="111"/>
      <c r="B913" s="112"/>
      <c r="C913" s="112"/>
      <c r="D913" s="112"/>
      <c r="E913" s="112"/>
      <c r="F913" s="108"/>
      <c r="G913" s="219"/>
      <c r="H913" s="110"/>
    </row>
    <row r="914" spans="1:8" ht="12.75">
      <c r="A914" s="111"/>
      <c r="B914" s="112"/>
      <c r="C914" s="112"/>
      <c r="D914" s="112"/>
      <c r="E914" s="112"/>
      <c r="F914" s="108"/>
      <c r="G914" s="219"/>
      <c r="H914" s="110"/>
    </row>
    <row r="915" spans="1:8" ht="12.75">
      <c r="A915" s="111"/>
      <c r="B915" s="112"/>
      <c r="C915" s="112"/>
      <c r="D915" s="112"/>
      <c r="E915" s="112"/>
      <c r="F915" s="108"/>
      <c r="G915" s="219"/>
      <c r="H915" s="110"/>
    </row>
    <row r="916" spans="1:8" ht="12.75">
      <c r="A916" s="111"/>
      <c r="B916" s="112"/>
      <c r="C916" s="112"/>
      <c r="D916" s="112"/>
      <c r="E916" s="112"/>
      <c r="F916" s="108"/>
      <c r="G916" s="219"/>
      <c r="H916" s="110"/>
    </row>
    <row r="917" spans="1:8" ht="12.75">
      <c r="A917" s="111"/>
      <c r="B917" s="112"/>
      <c r="C917" s="112"/>
      <c r="D917" s="112"/>
      <c r="E917" s="112"/>
      <c r="F917" s="108"/>
      <c r="G917" s="219"/>
      <c r="H917" s="110"/>
    </row>
    <row r="918" spans="1:8" ht="12.75">
      <c r="A918" s="111"/>
      <c r="B918" s="112"/>
      <c r="C918" s="112"/>
      <c r="D918" s="112"/>
      <c r="E918" s="112"/>
      <c r="F918" s="108"/>
      <c r="G918" s="219"/>
      <c r="H918" s="110"/>
    </row>
    <row r="919" spans="1:8" ht="12.75">
      <c r="A919" s="111"/>
      <c r="B919" s="112"/>
      <c r="C919" s="112"/>
      <c r="D919" s="112"/>
      <c r="E919" s="112"/>
      <c r="F919" s="108"/>
      <c r="G919" s="219"/>
      <c r="H919" s="110"/>
    </row>
    <row r="920" spans="1:8" ht="12.75">
      <c r="A920" s="111"/>
      <c r="B920" s="112"/>
      <c r="C920" s="112"/>
      <c r="D920" s="112"/>
      <c r="E920" s="112"/>
      <c r="F920" s="108"/>
      <c r="G920" s="219"/>
      <c r="H920" s="110"/>
    </row>
    <row r="921" spans="1:8" ht="12.75">
      <c r="A921" s="111"/>
      <c r="B921" s="112"/>
      <c r="C921" s="112"/>
      <c r="D921" s="112"/>
      <c r="E921" s="112"/>
      <c r="F921" s="108"/>
      <c r="G921" s="219"/>
      <c r="H921" s="110"/>
    </row>
    <row r="922" spans="1:8" ht="12.75">
      <c r="A922" s="111"/>
      <c r="B922" s="112"/>
      <c r="C922" s="112"/>
      <c r="D922" s="112"/>
      <c r="E922" s="112"/>
      <c r="F922" s="108"/>
      <c r="G922" s="219"/>
      <c r="H922" s="110"/>
    </row>
    <row r="923" spans="1:8" ht="12.75">
      <c r="A923" s="111"/>
      <c r="B923" s="112"/>
      <c r="C923" s="112"/>
      <c r="D923" s="112"/>
      <c r="E923" s="112"/>
      <c r="F923" s="108"/>
      <c r="G923" s="219"/>
      <c r="H923" s="110"/>
    </row>
    <row r="924" spans="1:8" ht="12.75">
      <c r="A924" s="111"/>
      <c r="B924" s="112"/>
      <c r="C924" s="112"/>
      <c r="D924" s="112"/>
      <c r="E924" s="112"/>
      <c r="F924" s="108"/>
      <c r="G924" s="219"/>
      <c r="H924" s="110"/>
    </row>
    <row r="925" spans="1:8" ht="12.75">
      <c r="A925" s="111"/>
      <c r="B925" s="112"/>
      <c r="C925" s="112"/>
      <c r="D925" s="112"/>
      <c r="E925" s="112"/>
      <c r="F925" s="108"/>
      <c r="G925" s="219"/>
      <c r="H925" s="110"/>
    </row>
    <row r="926" spans="1:8" ht="12.75">
      <c r="A926" s="111"/>
      <c r="B926" s="112"/>
      <c r="C926" s="112"/>
      <c r="D926" s="112"/>
      <c r="E926" s="112"/>
      <c r="F926" s="108"/>
      <c r="G926" s="219"/>
      <c r="H926" s="110"/>
    </row>
    <row r="927" spans="1:8" ht="12.75">
      <c r="A927" s="111"/>
      <c r="B927" s="112"/>
      <c r="C927" s="112"/>
      <c r="D927" s="112"/>
      <c r="E927" s="112"/>
      <c r="F927" s="108"/>
      <c r="G927" s="219"/>
      <c r="H927" s="110"/>
    </row>
    <row r="928" spans="1:8" ht="12.75">
      <c r="A928" s="111"/>
      <c r="B928" s="112"/>
      <c r="C928" s="112"/>
      <c r="D928" s="112"/>
      <c r="E928" s="112"/>
      <c r="F928" s="108"/>
      <c r="G928" s="219"/>
      <c r="H928" s="110"/>
    </row>
    <row r="929" spans="1:8" ht="12.75">
      <c r="A929" s="111"/>
      <c r="B929" s="112"/>
      <c r="C929" s="112"/>
      <c r="D929" s="112"/>
      <c r="E929" s="112"/>
      <c r="F929" s="108"/>
      <c r="G929" s="219"/>
      <c r="H929" s="110"/>
    </row>
    <row r="930" spans="1:8" ht="12.75">
      <c r="A930" s="111"/>
      <c r="B930" s="112"/>
      <c r="C930" s="112"/>
      <c r="D930" s="112"/>
      <c r="E930" s="112"/>
      <c r="F930" s="108"/>
      <c r="G930" s="219"/>
      <c r="H930" s="110"/>
    </row>
    <row r="931" spans="1:8" ht="12.75">
      <c r="A931" s="111"/>
      <c r="B931" s="112"/>
      <c r="C931" s="112"/>
      <c r="D931" s="112"/>
      <c r="E931" s="112"/>
      <c r="F931" s="108"/>
      <c r="G931" s="219"/>
      <c r="H931" s="110"/>
    </row>
    <row r="932" spans="1:8" ht="12.75">
      <c r="A932" s="111"/>
      <c r="B932" s="112"/>
      <c r="C932" s="112"/>
      <c r="D932" s="112"/>
      <c r="E932" s="112"/>
      <c r="F932" s="108"/>
      <c r="G932" s="219"/>
      <c r="H932" s="110"/>
    </row>
    <row r="933" spans="1:8" ht="12.75">
      <c r="A933" s="111"/>
      <c r="B933" s="112"/>
      <c r="C933" s="112"/>
      <c r="D933" s="112"/>
      <c r="E933" s="112"/>
      <c r="F933" s="108"/>
      <c r="G933" s="219"/>
      <c r="H933" s="110"/>
    </row>
    <row r="934" spans="1:8" ht="12.75">
      <c r="A934" s="111"/>
      <c r="B934" s="112"/>
      <c r="C934" s="112"/>
      <c r="D934" s="112"/>
      <c r="E934" s="112"/>
      <c r="F934" s="108"/>
      <c r="G934" s="219"/>
      <c r="H934" s="110"/>
    </row>
    <row r="935" spans="1:8" ht="12.75">
      <c r="A935" s="111"/>
      <c r="B935" s="112"/>
      <c r="C935" s="112"/>
      <c r="D935" s="112"/>
      <c r="E935" s="112"/>
      <c r="F935" s="108"/>
      <c r="G935" s="219"/>
      <c r="H935" s="110"/>
    </row>
    <row r="936" spans="1:8" ht="12.75">
      <c r="A936" s="111"/>
      <c r="B936" s="112"/>
      <c r="C936" s="112"/>
      <c r="D936" s="112"/>
      <c r="E936" s="112"/>
      <c r="F936" s="108"/>
      <c r="G936" s="219"/>
      <c r="H936" s="110"/>
    </row>
    <row r="937" spans="1:8" ht="12.75">
      <c r="A937" s="111"/>
      <c r="B937" s="112"/>
      <c r="C937" s="112"/>
      <c r="D937" s="112"/>
      <c r="E937" s="112"/>
      <c r="F937" s="108"/>
      <c r="G937" s="219"/>
      <c r="H937" s="110"/>
    </row>
    <row r="938" spans="1:8" ht="12.75">
      <c r="A938" s="111"/>
      <c r="B938" s="112"/>
      <c r="C938" s="112"/>
      <c r="D938" s="112"/>
      <c r="E938" s="112"/>
      <c r="F938" s="108"/>
      <c r="G938" s="219"/>
      <c r="H938" s="110"/>
    </row>
    <row r="939" spans="1:8" ht="12.75">
      <c r="A939" s="111"/>
      <c r="B939" s="112"/>
      <c r="C939" s="112"/>
      <c r="D939" s="112"/>
      <c r="E939" s="112"/>
      <c r="F939" s="108"/>
      <c r="G939" s="219"/>
      <c r="H939" s="110"/>
    </row>
    <row r="940" spans="1:8" ht="12.75">
      <c r="A940" s="111"/>
      <c r="B940" s="112"/>
      <c r="C940" s="112"/>
      <c r="D940" s="112"/>
      <c r="E940" s="112"/>
      <c r="F940" s="108"/>
      <c r="G940" s="219"/>
      <c r="H940" s="110"/>
    </row>
    <row r="941" spans="1:8" ht="12.75">
      <c r="A941" s="111"/>
      <c r="B941" s="112"/>
      <c r="C941" s="112"/>
      <c r="D941" s="112"/>
      <c r="E941" s="112"/>
      <c r="F941" s="108"/>
      <c r="G941" s="219"/>
      <c r="H941" s="110"/>
    </row>
    <row r="942" spans="1:8" ht="12.75">
      <c r="A942" s="111"/>
      <c r="B942" s="112"/>
      <c r="C942" s="112"/>
      <c r="D942" s="112"/>
      <c r="E942" s="112"/>
      <c r="F942" s="108"/>
      <c r="G942" s="219"/>
      <c r="H942" s="110"/>
    </row>
    <row r="943" spans="1:8" ht="12.75">
      <c r="A943" s="111"/>
      <c r="B943" s="112"/>
      <c r="C943" s="112"/>
      <c r="D943" s="112"/>
      <c r="E943" s="112"/>
      <c r="F943" s="108"/>
      <c r="G943" s="219"/>
      <c r="H943" s="110"/>
    </row>
    <row r="944" spans="1:8" ht="12.75">
      <c r="A944" s="111"/>
      <c r="B944" s="112"/>
      <c r="C944" s="112"/>
      <c r="D944" s="112"/>
      <c r="E944" s="112"/>
      <c r="F944" s="108"/>
      <c r="G944" s="219"/>
      <c r="H944" s="110"/>
    </row>
    <row r="945" spans="1:8" ht="12.75">
      <c r="A945" s="111"/>
      <c r="B945" s="112"/>
      <c r="C945" s="112"/>
      <c r="D945" s="112"/>
      <c r="E945" s="112"/>
      <c r="F945" s="108"/>
      <c r="G945" s="219"/>
      <c r="H945" s="110"/>
    </row>
    <row r="946" spans="1:8" ht="12.75">
      <c r="A946" s="111"/>
      <c r="B946" s="112"/>
      <c r="C946" s="112"/>
      <c r="D946" s="112"/>
      <c r="E946" s="112"/>
      <c r="F946" s="108"/>
      <c r="G946" s="219"/>
      <c r="H946" s="110"/>
    </row>
    <row r="947" spans="1:8" ht="12.75">
      <c r="A947" s="111"/>
      <c r="B947" s="112"/>
      <c r="C947" s="112"/>
      <c r="D947" s="112"/>
      <c r="E947" s="112"/>
      <c r="F947" s="108"/>
      <c r="G947" s="219"/>
      <c r="H947" s="110"/>
    </row>
    <row r="948" spans="1:8" ht="12.75">
      <c r="A948" s="111"/>
      <c r="B948" s="112"/>
      <c r="C948" s="112"/>
      <c r="D948" s="112"/>
      <c r="E948" s="112"/>
      <c r="F948" s="108"/>
      <c r="G948" s="219"/>
      <c r="H948" s="110"/>
    </row>
    <row r="949" spans="1:8" ht="12.75">
      <c r="A949" s="111"/>
      <c r="B949" s="112"/>
      <c r="C949" s="112"/>
      <c r="D949" s="112"/>
      <c r="E949" s="112"/>
      <c r="F949" s="108"/>
      <c r="G949" s="219"/>
      <c r="H949" s="110"/>
    </row>
    <row r="950" spans="1:8" ht="12.75">
      <c r="A950" s="111"/>
      <c r="B950" s="112"/>
      <c r="C950" s="112"/>
      <c r="D950" s="112"/>
      <c r="E950" s="112"/>
      <c r="F950" s="108"/>
      <c r="G950" s="219"/>
      <c r="H950" s="110"/>
    </row>
    <row r="951" spans="1:8" ht="12.75">
      <c r="A951" s="111"/>
      <c r="B951" s="112"/>
      <c r="C951" s="112"/>
      <c r="D951" s="112"/>
      <c r="E951" s="112"/>
      <c r="F951" s="108"/>
      <c r="G951" s="219"/>
      <c r="H951" s="110"/>
    </row>
    <row r="952" spans="1:8" ht="12.75">
      <c r="A952" s="111"/>
      <c r="B952" s="112"/>
      <c r="C952" s="112"/>
      <c r="D952" s="112"/>
      <c r="E952" s="112"/>
      <c r="F952" s="108"/>
      <c r="G952" s="219"/>
      <c r="H952" s="110"/>
    </row>
    <row r="953" spans="1:8" ht="12.75">
      <c r="A953" s="111"/>
      <c r="B953" s="112"/>
      <c r="C953" s="112"/>
      <c r="D953" s="112"/>
      <c r="E953" s="112"/>
      <c r="F953" s="108"/>
      <c r="G953" s="219"/>
      <c r="H953" s="110"/>
    </row>
    <row r="954" spans="1:8" ht="12.75">
      <c r="A954" s="111"/>
      <c r="B954" s="112"/>
      <c r="C954" s="112"/>
      <c r="D954" s="112"/>
      <c r="E954" s="112"/>
      <c r="F954" s="108"/>
      <c r="G954" s="219"/>
      <c r="H954" s="110"/>
    </row>
    <row r="955" spans="1:8" ht="12.75">
      <c r="A955" s="111"/>
      <c r="B955" s="112"/>
      <c r="C955" s="112"/>
      <c r="D955" s="112"/>
      <c r="E955" s="112"/>
      <c r="F955" s="108"/>
      <c r="G955" s="219"/>
      <c r="H955" s="110"/>
    </row>
    <row r="956" spans="1:8" ht="12.75">
      <c r="A956" s="111"/>
      <c r="B956" s="112"/>
      <c r="C956" s="112"/>
      <c r="D956" s="112"/>
      <c r="E956" s="112"/>
      <c r="F956" s="108"/>
      <c r="G956" s="219"/>
      <c r="H956" s="110"/>
    </row>
    <row r="957" spans="1:8" ht="12.75">
      <c r="A957" s="111"/>
      <c r="B957" s="112"/>
      <c r="C957" s="112"/>
      <c r="D957" s="112"/>
      <c r="E957" s="112"/>
      <c r="F957" s="108"/>
      <c r="G957" s="219"/>
      <c r="H957" s="110"/>
    </row>
    <row r="958" spans="1:8" ht="12.75">
      <c r="A958" s="111"/>
      <c r="B958" s="112"/>
      <c r="C958" s="112"/>
      <c r="D958" s="112"/>
      <c r="E958" s="112"/>
      <c r="F958" s="108"/>
      <c r="G958" s="219"/>
      <c r="H958" s="110"/>
    </row>
    <row r="959" spans="1:8" ht="12.75">
      <c r="A959" s="111"/>
      <c r="B959" s="112"/>
      <c r="C959" s="112"/>
      <c r="D959" s="112"/>
      <c r="E959" s="112"/>
      <c r="F959" s="108"/>
      <c r="G959" s="219"/>
      <c r="H959" s="110"/>
    </row>
    <row r="960" spans="1:8" ht="12.75">
      <c r="A960" s="111"/>
      <c r="B960" s="112"/>
      <c r="C960" s="112"/>
      <c r="D960" s="112"/>
      <c r="E960" s="112"/>
      <c r="F960" s="108"/>
      <c r="G960" s="219"/>
      <c r="H960" s="110"/>
    </row>
    <row r="961" spans="1:8" ht="12.75">
      <c r="A961" s="111"/>
      <c r="B961" s="112"/>
      <c r="C961" s="112"/>
      <c r="D961" s="112"/>
      <c r="E961" s="112"/>
      <c r="F961" s="108"/>
      <c r="G961" s="219"/>
      <c r="H961" s="110"/>
    </row>
    <row r="962" spans="1:8" ht="12.75">
      <c r="A962" s="111"/>
      <c r="B962" s="112"/>
      <c r="C962" s="112"/>
      <c r="D962" s="112"/>
      <c r="E962" s="112"/>
      <c r="F962" s="108"/>
      <c r="G962" s="219"/>
      <c r="H962" s="110"/>
    </row>
    <row r="963" spans="1:8" ht="12.75">
      <c r="A963" s="111"/>
      <c r="B963" s="112"/>
      <c r="C963" s="112"/>
      <c r="D963" s="112"/>
      <c r="E963" s="112"/>
      <c r="F963" s="108"/>
      <c r="G963" s="219"/>
      <c r="H963" s="110"/>
    </row>
    <row r="964" spans="1:8" ht="12.75">
      <c r="A964" s="111"/>
      <c r="B964" s="112"/>
      <c r="C964" s="112"/>
      <c r="D964" s="112"/>
      <c r="E964" s="112"/>
      <c r="F964" s="108"/>
      <c r="G964" s="219"/>
      <c r="H964" s="110"/>
    </row>
    <row r="965" spans="1:8" ht="12.75">
      <c r="A965" s="111"/>
      <c r="B965" s="112"/>
      <c r="C965" s="112"/>
      <c r="D965" s="112"/>
      <c r="E965" s="112"/>
      <c r="F965" s="108"/>
      <c r="G965" s="219"/>
      <c r="H965" s="110"/>
    </row>
    <row r="966" spans="1:8" ht="12.75">
      <c r="A966" s="111"/>
      <c r="B966" s="112"/>
      <c r="C966" s="112"/>
      <c r="D966" s="112"/>
      <c r="E966" s="112"/>
      <c r="F966" s="108"/>
      <c r="G966" s="219"/>
      <c r="H966" s="110"/>
    </row>
    <row r="967" spans="1:8" ht="12.75">
      <c r="A967" s="111"/>
      <c r="B967" s="112"/>
      <c r="C967" s="112"/>
      <c r="D967" s="112"/>
      <c r="E967" s="112"/>
      <c r="F967" s="108"/>
      <c r="G967" s="219"/>
      <c r="H967" s="110"/>
    </row>
    <row r="968" spans="1:8" ht="12.75">
      <c r="A968" s="111"/>
      <c r="B968" s="112"/>
      <c r="C968" s="112"/>
      <c r="D968" s="112"/>
      <c r="E968" s="112"/>
      <c r="F968" s="108"/>
      <c r="G968" s="219"/>
      <c r="H968" s="110"/>
    </row>
    <row r="969" spans="1:8" ht="12.75">
      <c r="A969" s="111"/>
      <c r="B969" s="112"/>
      <c r="C969" s="112"/>
      <c r="D969" s="112"/>
      <c r="E969" s="112"/>
      <c r="F969" s="108"/>
      <c r="G969" s="219"/>
      <c r="H969" s="110"/>
    </row>
    <row r="970" spans="1:8" ht="12.75">
      <c r="A970" s="111"/>
      <c r="B970" s="112"/>
      <c r="C970" s="112"/>
      <c r="D970" s="112"/>
      <c r="E970" s="112"/>
      <c r="F970" s="108"/>
      <c r="G970" s="219"/>
      <c r="H970" s="110"/>
    </row>
    <row r="971" spans="1:8" ht="12.75">
      <c r="A971" s="111"/>
      <c r="B971" s="112"/>
      <c r="C971" s="112"/>
      <c r="D971" s="112"/>
      <c r="E971" s="112"/>
      <c r="F971" s="108"/>
      <c r="G971" s="219"/>
      <c r="H971" s="110"/>
    </row>
    <row r="972" spans="1:8" ht="12.75">
      <c r="A972" s="111"/>
      <c r="B972" s="112"/>
      <c r="C972" s="112"/>
      <c r="D972" s="112"/>
      <c r="E972" s="112"/>
      <c r="F972" s="108"/>
      <c r="G972" s="219"/>
      <c r="H972" s="110"/>
    </row>
    <row r="973" spans="1:8" ht="12.75">
      <c r="A973" s="111"/>
      <c r="B973" s="112"/>
      <c r="C973" s="112"/>
      <c r="D973" s="112"/>
      <c r="E973" s="112"/>
      <c r="F973" s="108"/>
      <c r="G973" s="219"/>
      <c r="H973" s="110"/>
    </row>
    <row r="974" spans="1:8" ht="12.75">
      <c r="A974" s="111"/>
      <c r="B974" s="112"/>
      <c r="C974" s="112"/>
      <c r="D974" s="112"/>
      <c r="E974" s="112"/>
      <c r="F974" s="108"/>
      <c r="G974" s="219"/>
      <c r="H974" s="110"/>
    </row>
    <row r="975" spans="1:8" ht="12.75">
      <c r="A975" s="111"/>
      <c r="B975" s="112"/>
      <c r="C975" s="112"/>
      <c r="D975" s="112"/>
      <c r="E975" s="112"/>
      <c r="F975" s="108"/>
      <c r="G975" s="219"/>
      <c r="H975" s="110"/>
    </row>
    <row r="976" spans="1:8" ht="12.75">
      <c r="A976" s="111"/>
      <c r="B976" s="112"/>
      <c r="C976" s="112"/>
      <c r="D976" s="112"/>
      <c r="E976" s="112"/>
      <c r="F976" s="108"/>
      <c r="G976" s="219"/>
      <c r="H976" s="110"/>
    </row>
    <row r="977" spans="1:8" ht="12.75">
      <c r="A977" s="111"/>
      <c r="B977" s="112"/>
      <c r="C977" s="112"/>
      <c r="D977" s="112"/>
      <c r="E977" s="112"/>
      <c r="F977" s="108"/>
      <c r="G977" s="219"/>
      <c r="H977" s="110"/>
    </row>
    <row r="978" spans="1:8" ht="12.75">
      <c r="A978" s="111"/>
      <c r="B978" s="112"/>
      <c r="C978" s="112"/>
      <c r="D978" s="112"/>
      <c r="E978" s="112"/>
      <c r="F978" s="108"/>
      <c r="G978" s="219"/>
      <c r="H978" s="110"/>
    </row>
    <row r="979" spans="1:8" ht="12.75">
      <c r="A979" s="111"/>
      <c r="B979" s="112"/>
      <c r="C979" s="112"/>
      <c r="D979" s="112"/>
      <c r="E979" s="112"/>
      <c r="F979" s="108"/>
      <c r="G979" s="219"/>
      <c r="H979" s="110"/>
    </row>
    <row r="980" spans="1:8" ht="12.75">
      <c r="A980" s="111"/>
      <c r="B980" s="112"/>
      <c r="C980" s="112"/>
      <c r="D980" s="112"/>
      <c r="E980" s="112"/>
      <c r="F980" s="108"/>
      <c r="G980" s="219"/>
      <c r="H980" s="110"/>
    </row>
    <row r="981" spans="1:8" ht="12.75">
      <c r="A981" s="111"/>
      <c r="B981" s="112"/>
      <c r="C981" s="112"/>
      <c r="D981" s="112"/>
      <c r="E981" s="112"/>
      <c r="F981" s="108"/>
      <c r="G981" s="219"/>
      <c r="H981" s="110"/>
    </row>
    <row r="982" spans="1:8" ht="12.75">
      <c r="A982" s="111"/>
      <c r="B982" s="112"/>
      <c r="C982" s="112"/>
      <c r="D982" s="112"/>
      <c r="E982" s="112"/>
      <c r="F982" s="108"/>
      <c r="G982" s="219"/>
      <c r="H982" s="110"/>
    </row>
    <row r="983" spans="1:8" ht="12.75">
      <c r="A983" s="111"/>
      <c r="B983" s="112"/>
      <c r="C983" s="112"/>
      <c r="D983" s="112"/>
      <c r="E983" s="112"/>
      <c r="F983" s="108"/>
      <c r="G983" s="219"/>
      <c r="H983" s="110"/>
    </row>
    <row r="984" spans="1:8" ht="12.75">
      <c r="A984" s="111"/>
      <c r="B984" s="112"/>
      <c r="C984" s="112"/>
      <c r="D984" s="112"/>
      <c r="E984" s="112"/>
      <c r="F984" s="108"/>
      <c r="G984" s="219"/>
      <c r="H984" s="110"/>
    </row>
    <row r="985" spans="1:8" ht="12.75">
      <c r="A985" s="111"/>
      <c r="B985" s="112"/>
      <c r="C985" s="112"/>
      <c r="D985" s="112"/>
      <c r="E985" s="112"/>
      <c r="F985" s="108"/>
      <c r="G985" s="219"/>
      <c r="H985" s="110"/>
    </row>
    <row r="986" spans="1:8" ht="12.75">
      <c r="A986" s="111"/>
      <c r="B986" s="112"/>
      <c r="C986" s="112"/>
      <c r="D986" s="112"/>
      <c r="E986" s="112"/>
      <c r="F986" s="108"/>
      <c r="G986" s="219"/>
      <c r="H986" s="110"/>
    </row>
    <row r="987" spans="1:8" ht="12.75">
      <c r="A987" s="111"/>
      <c r="B987" s="112"/>
      <c r="C987" s="112"/>
      <c r="D987" s="112"/>
      <c r="E987" s="112"/>
      <c r="F987" s="108"/>
      <c r="G987" s="219"/>
      <c r="H987" s="110"/>
    </row>
    <row r="988" spans="1:8" ht="12.75">
      <c r="A988" s="111"/>
      <c r="B988" s="112"/>
      <c r="C988" s="112"/>
      <c r="D988" s="112"/>
      <c r="E988" s="112"/>
      <c r="F988" s="108"/>
      <c r="G988" s="219"/>
      <c r="H988" s="110"/>
    </row>
    <row r="989" spans="1:8" ht="12.75">
      <c r="A989" s="111"/>
      <c r="B989" s="112"/>
      <c r="C989" s="112"/>
      <c r="D989" s="112"/>
      <c r="E989" s="112"/>
      <c r="F989" s="108"/>
      <c r="G989" s="219"/>
      <c r="H989" s="110"/>
    </row>
    <row r="990" spans="1:8" ht="12.75">
      <c r="A990" s="111"/>
      <c r="B990" s="112"/>
      <c r="C990" s="112"/>
      <c r="D990" s="112"/>
      <c r="E990" s="112"/>
      <c r="F990" s="108"/>
      <c r="G990" s="219"/>
      <c r="H990" s="110"/>
    </row>
    <row r="991" spans="1:8" ht="12.75">
      <c r="A991" s="111"/>
      <c r="B991" s="112"/>
      <c r="C991" s="112"/>
      <c r="D991" s="112"/>
      <c r="E991" s="112"/>
      <c r="F991" s="108"/>
      <c r="G991" s="219"/>
      <c r="H991" s="110"/>
    </row>
    <row r="992" spans="1:8" ht="12.75">
      <c r="A992" s="111"/>
      <c r="B992" s="112"/>
      <c r="C992" s="112"/>
      <c r="D992" s="112"/>
      <c r="E992" s="112"/>
      <c r="F992" s="108"/>
      <c r="G992" s="219"/>
      <c r="H992" s="110"/>
    </row>
    <row r="993" spans="1:8" ht="12.75">
      <c r="A993" s="111"/>
      <c r="B993" s="112"/>
      <c r="C993" s="112"/>
      <c r="D993" s="112"/>
      <c r="E993" s="112"/>
      <c r="F993" s="108"/>
      <c r="G993" s="219"/>
      <c r="H993" s="110"/>
    </row>
    <row r="994" spans="1:8" ht="12.75">
      <c r="A994" s="111"/>
      <c r="B994" s="112"/>
      <c r="C994" s="112"/>
      <c r="D994" s="112"/>
      <c r="E994" s="112"/>
      <c r="F994" s="108"/>
      <c r="G994" s="219"/>
      <c r="H994" s="110"/>
    </row>
    <row r="995" spans="1:8" ht="12.75">
      <c r="A995" s="111"/>
      <c r="B995" s="112"/>
      <c r="C995" s="112"/>
      <c r="D995" s="112"/>
      <c r="E995" s="112"/>
      <c r="F995" s="108"/>
      <c r="G995" s="219"/>
      <c r="H995" s="110"/>
    </row>
    <row r="996" spans="1:8" ht="12.75">
      <c r="A996" s="111"/>
      <c r="B996" s="112"/>
      <c r="C996" s="112"/>
      <c r="D996" s="112"/>
      <c r="E996" s="112"/>
      <c r="F996" s="108"/>
      <c r="G996" s="219"/>
      <c r="H996" s="110"/>
    </row>
    <row r="997" spans="1:8" ht="12.75">
      <c r="A997" s="111"/>
      <c r="B997" s="112"/>
      <c r="C997" s="112"/>
      <c r="D997" s="112"/>
      <c r="E997" s="112"/>
      <c r="F997" s="108"/>
      <c r="G997" s="219"/>
      <c r="H997" s="110"/>
    </row>
    <row r="998" spans="1:8" ht="12.75">
      <c r="A998" s="111"/>
      <c r="B998" s="112"/>
      <c r="C998" s="112"/>
      <c r="D998" s="112"/>
      <c r="E998" s="112"/>
      <c r="F998" s="108"/>
      <c r="G998" s="219"/>
      <c r="H998" s="110"/>
    </row>
    <row r="999" spans="1:8" ht="12.75">
      <c r="A999" s="111"/>
      <c r="B999" s="112"/>
      <c r="C999" s="112"/>
      <c r="D999" s="112"/>
      <c r="E999" s="112"/>
      <c r="F999" s="108"/>
      <c r="G999" s="219"/>
      <c r="H999" s="110"/>
    </row>
    <row r="1000" spans="1:8" ht="12.75">
      <c r="A1000" s="111"/>
      <c r="B1000" s="112"/>
      <c r="C1000" s="112"/>
      <c r="D1000" s="112"/>
      <c r="E1000" s="112"/>
      <c r="F1000" s="108"/>
      <c r="G1000" s="219"/>
      <c r="H1000" s="110"/>
    </row>
    <row r="1001" spans="1:8" ht="12.75">
      <c r="A1001" s="111"/>
      <c r="B1001" s="112"/>
      <c r="C1001" s="112"/>
      <c r="D1001" s="112"/>
      <c r="E1001" s="112"/>
      <c r="F1001" s="108"/>
      <c r="G1001" s="219"/>
      <c r="H1001" s="110"/>
    </row>
    <row r="1002" spans="1:8" ht="12.75">
      <c r="A1002" s="111"/>
      <c r="B1002" s="112"/>
      <c r="C1002" s="112"/>
      <c r="D1002" s="112"/>
      <c r="E1002" s="112"/>
      <c r="F1002" s="108"/>
      <c r="G1002" s="219"/>
      <c r="H1002" s="110"/>
    </row>
    <row r="1003" spans="1:8" ht="12.75">
      <c r="A1003" s="111"/>
      <c r="B1003" s="112"/>
      <c r="C1003" s="112"/>
      <c r="D1003" s="112"/>
      <c r="E1003" s="112"/>
      <c r="F1003" s="108"/>
      <c r="G1003" s="219"/>
      <c r="H1003" s="110"/>
    </row>
    <row r="1004" spans="1:8" ht="12.75">
      <c r="A1004" s="111"/>
      <c r="B1004" s="112"/>
      <c r="C1004" s="112"/>
      <c r="D1004" s="112"/>
      <c r="E1004" s="112"/>
      <c r="F1004" s="108"/>
      <c r="G1004" s="219"/>
      <c r="H1004" s="110"/>
    </row>
    <row r="1005" spans="1:8" ht="12.75">
      <c r="A1005" s="111"/>
      <c r="B1005" s="112"/>
      <c r="C1005" s="112"/>
      <c r="D1005" s="112"/>
      <c r="E1005" s="112"/>
      <c r="F1005" s="108"/>
      <c r="G1005" s="219"/>
      <c r="H1005" s="110"/>
    </row>
    <row r="1006" spans="1:8" ht="12.75">
      <c r="A1006" s="111"/>
      <c r="B1006" s="112"/>
      <c r="C1006" s="112"/>
      <c r="D1006" s="112"/>
      <c r="E1006" s="112"/>
      <c r="F1006" s="108"/>
      <c r="G1006" s="219"/>
      <c r="H1006" s="110"/>
    </row>
    <row r="1007" spans="1:8" ht="12.75">
      <c r="A1007" s="111"/>
      <c r="B1007" s="112"/>
      <c r="C1007" s="112"/>
      <c r="D1007" s="112"/>
      <c r="E1007" s="112"/>
      <c r="F1007" s="108"/>
      <c r="G1007" s="219"/>
      <c r="H1007" s="110"/>
    </row>
    <row r="1008" spans="1:8" ht="12.75">
      <c r="A1008" s="111"/>
      <c r="B1008" s="112"/>
      <c r="C1008" s="112"/>
      <c r="D1008" s="112"/>
      <c r="E1008" s="112"/>
      <c r="F1008" s="108"/>
      <c r="G1008" s="219"/>
      <c r="H1008" s="110"/>
    </row>
    <row r="1009" spans="1:8" ht="12.75">
      <c r="A1009" s="111"/>
      <c r="B1009" s="112"/>
      <c r="C1009" s="112"/>
      <c r="D1009" s="112"/>
      <c r="E1009" s="112"/>
      <c r="F1009" s="108"/>
      <c r="G1009" s="219"/>
      <c r="H1009" s="110"/>
    </row>
    <row r="1010" spans="1:8" ht="12.75">
      <c r="A1010" s="111"/>
      <c r="B1010" s="112"/>
      <c r="C1010" s="112"/>
      <c r="D1010" s="112"/>
      <c r="E1010" s="112"/>
      <c r="F1010" s="108"/>
      <c r="G1010" s="219"/>
      <c r="H1010" s="110"/>
    </row>
    <row r="1011" spans="1:8" ht="12.75">
      <c r="A1011" s="111"/>
      <c r="B1011" s="112"/>
      <c r="C1011" s="112"/>
      <c r="D1011" s="112"/>
      <c r="E1011" s="112"/>
      <c r="F1011" s="108"/>
      <c r="G1011" s="219"/>
      <c r="H1011" s="110"/>
    </row>
    <row r="1012" spans="1:8" ht="12.75">
      <c r="A1012" s="111"/>
      <c r="B1012" s="112"/>
      <c r="C1012" s="112"/>
      <c r="D1012" s="112"/>
      <c r="E1012" s="112"/>
      <c r="F1012" s="108"/>
      <c r="G1012" s="219"/>
      <c r="H1012" s="110"/>
    </row>
    <row r="1013" spans="1:8" ht="12.75">
      <c r="A1013" s="111"/>
      <c r="B1013" s="112"/>
      <c r="C1013" s="112"/>
      <c r="D1013" s="112"/>
      <c r="E1013" s="112"/>
      <c r="F1013" s="108"/>
      <c r="G1013" s="219"/>
      <c r="H1013" s="110"/>
    </row>
    <row r="1014" spans="1:8" ht="12.75">
      <c r="A1014" s="111"/>
      <c r="B1014" s="112"/>
      <c r="C1014" s="112"/>
      <c r="D1014" s="112"/>
      <c r="E1014" s="112"/>
      <c r="F1014" s="108"/>
      <c r="G1014" s="219"/>
      <c r="H1014" s="110"/>
    </row>
    <row r="1015" spans="1:8" ht="12.75">
      <c r="A1015" s="111"/>
      <c r="B1015" s="112"/>
      <c r="C1015" s="112"/>
      <c r="D1015" s="112"/>
      <c r="E1015" s="112"/>
      <c r="F1015" s="108"/>
      <c r="G1015" s="219"/>
      <c r="H1015" s="110"/>
    </row>
    <row r="1016" spans="1:8" ht="12.75">
      <c r="A1016" s="111"/>
      <c r="B1016" s="112"/>
      <c r="C1016" s="112"/>
      <c r="D1016" s="112"/>
      <c r="E1016" s="112"/>
      <c r="F1016" s="108"/>
      <c r="G1016" s="219"/>
      <c r="H1016" s="110"/>
    </row>
    <row r="1017" spans="1:8" ht="12.75">
      <c r="A1017" s="111"/>
      <c r="B1017" s="112"/>
      <c r="C1017" s="112"/>
      <c r="D1017" s="112"/>
      <c r="E1017" s="112"/>
      <c r="F1017" s="108"/>
      <c r="G1017" s="219"/>
      <c r="H1017" s="110"/>
    </row>
    <row r="1018" spans="1:8" ht="12.75">
      <c r="A1018" s="111"/>
      <c r="B1018" s="112"/>
      <c r="C1018" s="112"/>
      <c r="D1018" s="112"/>
      <c r="E1018" s="112"/>
      <c r="F1018" s="108"/>
      <c r="G1018" s="219"/>
      <c r="H1018" s="110"/>
    </row>
    <row r="1019" spans="1:8" ht="12.75">
      <c r="A1019" s="111"/>
      <c r="B1019" s="112"/>
      <c r="C1019" s="112"/>
      <c r="D1019" s="112"/>
      <c r="E1019" s="112"/>
      <c r="F1019" s="108"/>
      <c r="G1019" s="219"/>
      <c r="H1019" s="110"/>
    </row>
    <row r="1020" spans="1:8" ht="12.75">
      <c r="A1020" s="111"/>
      <c r="B1020" s="112"/>
      <c r="C1020" s="112"/>
      <c r="D1020" s="112"/>
      <c r="E1020" s="112"/>
      <c r="F1020" s="108"/>
      <c r="G1020" s="219"/>
      <c r="H1020" s="110"/>
    </row>
    <row r="1021" spans="1:8" ht="12.75">
      <c r="A1021" s="111"/>
      <c r="B1021" s="112"/>
      <c r="C1021" s="112"/>
      <c r="D1021" s="112"/>
      <c r="E1021" s="112"/>
      <c r="F1021" s="108"/>
      <c r="G1021" s="219"/>
      <c r="H1021" s="110"/>
    </row>
    <row r="1022" spans="1:8" ht="12.75">
      <c r="A1022" s="111"/>
      <c r="B1022" s="112"/>
      <c r="C1022" s="112"/>
      <c r="D1022" s="112"/>
      <c r="E1022" s="112"/>
      <c r="F1022" s="108"/>
      <c r="G1022" s="219"/>
      <c r="H1022" s="110"/>
    </row>
    <row r="1023" spans="1:8" ht="12.75">
      <c r="A1023" s="111"/>
      <c r="B1023" s="112"/>
      <c r="C1023" s="112"/>
      <c r="D1023" s="112"/>
      <c r="E1023" s="112"/>
      <c r="F1023" s="108"/>
      <c r="G1023" s="219"/>
      <c r="H1023" s="110"/>
    </row>
    <row r="1024" spans="1:8" ht="12.75">
      <c r="A1024" s="111"/>
      <c r="B1024" s="112"/>
      <c r="C1024" s="112"/>
      <c r="D1024" s="112"/>
      <c r="E1024" s="112"/>
      <c r="F1024" s="108"/>
      <c r="G1024" s="219"/>
      <c r="H1024" s="110"/>
    </row>
    <row r="1025" spans="1:8" ht="12.75">
      <c r="A1025" s="111"/>
      <c r="B1025" s="112"/>
      <c r="C1025" s="112"/>
      <c r="D1025" s="112"/>
      <c r="E1025" s="112"/>
      <c r="F1025" s="108"/>
      <c r="G1025" s="219"/>
      <c r="H1025" s="110"/>
    </row>
    <row r="1026" spans="1:8" ht="12.75">
      <c r="A1026" s="111"/>
      <c r="B1026" s="112"/>
      <c r="C1026" s="112"/>
      <c r="D1026" s="112"/>
      <c r="E1026" s="112"/>
      <c r="F1026" s="108"/>
      <c r="G1026" s="219"/>
      <c r="H1026" s="110"/>
    </row>
    <row r="1027" spans="1:8" ht="12.75">
      <c r="A1027" s="111"/>
      <c r="B1027" s="112"/>
      <c r="C1027" s="112"/>
      <c r="D1027" s="112"/>
      <c r="E1027" s="112"/>
      <c r="F1027" s="108"/>
      <c r="G1027" s="219"/>
      <c r="H1027" s="110"/>
    </row>
    <row r="1028" spans="1:8" ht="12.75">
      <c r="A1028" s="111"/>
      <c r="B1028" s="112"/>
      <c r="C1028" s="112"/>
      <c r="D1028" s="112"/>
      <c r="E1028" s="112"/>
      <c r="F1028" s="108"/>
      <c r="G1028" s="219"/>
      <c r="H1028" s="110"/>
    </row>
    <row r="1029" spans="1:8" ht="12.75">
      <c r="A1029" s="111"/>
      <c r="B1029" s="112"/>
      <c r="C1029" s="112"/>
      <c r="D1029" s="112"/>
      <c r="E1029" s="112"/>
      <c r="F1029" s="108"/>
      <c r="G1029" s="219"/>
      <c r="H1029" s="110"/>
    </row>
    <row r="1030" spans="1:8" ht="12.75">
      <c r="A1030" s="111"/>
      <c r="B1030" s="112"/>
      <c r="C1030" s="112"/>
      <c r="D1030" s="112"/>
      <c r="E1030" s="112"/>
      <c r="F1030" s="108"/>
      <c r="G1030" s="219"/>
      <c r="H1030" s="110"/>
    </row>
    <row r="1031" spans="1:8" ht="12.75">
      <c r="A1031" s="111"/>
      <c r="B1031" s="112"/>
      <c r="C1031" s="112"/>
      <c r="D1031" s="112"/>
      <c r="E1031" s="112"/>
      <c r="F1031" s="108"/>
      <c r="G1031" s="219"/>
      <c r="H1031" s="110"/>
    </row>
    <row r="1032" spans="1:8" ht="12.75">
      <c r="A1032" s="111"/>
      <c r="B1032" s="112"/>
      <c r="C1032" s="112"/>
      <c r="D1032" s="112"/>
      <c r="E1032" s="112"/>
      <c r="F1032" s="108"/>
      <c r="G1032" s="219"/>
      <c r="H1032" s="110"/>
    </row>
    <row r="1033" spans="1:8" ht="12.75">
      <c r="A1033" s="111"/>
      <c r="B1033" s="112"/>
      <c r="C1033" s="112"/>
      <c r="D1033" s="112"/>
      <c r="E1033" s="112"/>
      <c r="F1033" s="108"/>
      <c r="G1033" s="219"/>
      <c r="H1033" s="110"/>
    </row>
    <row r="1034" spans="1:8" ht="12.75">
      <c r="A1034" s="111"/>
      <c r="B1034" s="112"/>
      <c r="C1034" s="112"/>
      <c r="D1034" s="112"/>
      <c r="E1034" s="112"/>
      <c r="F1034" s="108"/>
      <c r="G1034" s="219"/>
      <c r="H1034" s="110"/>
    </row>
    <row r="1035" spans="1:8" ht="12.75">
      <c r="A1035" s="111"/>
      <c r="B1035" s="112"/>
      <c r="C1035" s="112"/>
      <c r="D1035" s="112"/>
      <c r="E1035" s="112"/>
      <c r="F1035" s="108"/>
      <c r="G1035" s="219"/>
      <c r="H1035" s="110"/>
    </row>
    <row r="1036" spans="1:8" ht="12.75">
      <c r="A1036" s="111"/>
      <c r="B1036" s="112"/>
      <c r="C1036" s="112"/>
      <c r="D1036" s="112"/>
      <c r="E1036" s="112"/>
      <c r="F1036" s="108"/>
      <c r="G1036" s="219"/>
      <c r="H1036" s="110"/>
    </row>
    <row r="1037" spans="1:8" ht="12.75">
      <c r="A1037" s="111"/>
      <c r="B1037" s="112"/>
      <c r="C1037" s="112"/>
      <c r="D1037" s="112"/>
      <c r="E1037" s="112"/>
      <c r="F1037" s="108"/>
      <c r="G1037" s="219"/>
      <c r="H1037" s="110"/>
    </row>
    <row r="1038" spans="1:8" ht="12.75">
      <c r="A1038" s="111"/>
      <c r="B1038" s="112"/>
      <c r="C1038" s="112"/>
      <c r="D1038" s="112"/>
      <c r="E1038" s="112"/>
      <c r="F1038" s="108"/>
      <c r="G1038" s="219"/>
      <c r="H1038" s="110"/>
    </row>
    <row r="1039" spans="1:8" ht="12.75">
      <c r="A1039" s="111"/>
      <c r="B1039" s="112"/>
      <c r="C1039" s="112"/>
      <c r="D1039" s="112"/>
      <c r="E1039" s="112"/>
      <c r="F1039" s="108"/>
      <c r="G1039" s="219"/>
      <c r="H1039" s="110"/>
    </row>
    <row r="1040" spans="1:8" ht="12.75">
      <c r="A1040" s="111"/>
      <c r="B1040" s="112"/>
      <c r="C1040" s="112"/>
      <c r="D1040" s="112"/>
      <c r="E1040" s="112"/>
      <c r="F1040" s="108"/>
      <c r="G1040" s="219"/>
      <c r="H1040" s="110"/>
    </row>
    <row r="1041" spans="1:8" ht="12.75">
      <c r="A1041" s="111"/>
      <c r="B1041" s="112"/>
      <c r="C1041" s="112"/>
      <c r="D1041" s="112"/>
      <c r="E1041" s="112"/>
      <c r="F1041" s="108"/>
      <c r="G1041" s="219"/>
      <c r="H1041" s="110"/>
    </row>
    <row r="1042" spans="1:8" ht="12.75">
      <c r="A1042" s="111"/>
      <c r="B1042" s="112"/>
      <c r="C1042" s="112"/>
      <c r="D1042" s="112"/>
      <c r="E1042" s="112"/>
      <c r="F1042" s="108"/>
      <c r="G1042" s="219"/>
      <c r="H1042" s="110"/>
    </row>
    <row r="1043" spans="1:8" ht="12.75">
      <c r="A1043" s="111"/>
      <c r="B1043" s="112"/>
      <c r="C1043" s="112"/>
      <c r="D1043" s="112"/>
      <c r="E1043" s="112"/>
      <c r="F1043" s="108"/>
      <c r="G1043" s="219"/>
      <c r="H1043" s="110"/>
    </row>
    <row r="1044" spans="1:8" ht="12.75">
      <c r="A1044" s="111"/>
      <c r="B1044" s="112"/>
      <c r="C1044" s="112"/>
      <c r="D1044" s="112"/>
      <c r="E1044" s="112"/>
      <c r="F1044" s="108"/>
      <c r="G1044" s="219"/>
      <c r="H1044" s="110"/>
    </row>
    <row r="1045" spans="1:8" ht="12.75">
      <c r="A1045" s="111"/>
      <c r="B1045" s="112"/>
      <c r="C1045" s="112"/>
      <c r="D1045" s="112"/>
      <c r="E1045" s="112"/>
      <c r="F1045" s="108"/>
      <c r="G1045" s="219"/>
      <c r="H1045" s="110"/>
    </row>
    <row r="1046" spans="1:8" ht="12.75">
      <c r="A1046" s="111"/>
      <c r="B1046" s="112"/>
      <c r="C1046" s="112"/>
      <c r="D1046" s="112"/>
      <c r="E1046" s="112"/>
      <c r="F1046" s="108"/>
      <c r="G1046" s="219"/>
      <c r="H1046" s="110"/>
    </row>
    <row r="1047" spans="1:8" ht="12.75">
      <c r="A1047" s="111"/>
      <c r="B1047" s="112"/>
      <c r="C1047" s="112"/>
      <c r="D1047" s="112"/>
      <c r="E1047" s="112"/>
      <c r="F1047" s="108"/>
      <c r="G1047" s="219"/>
      <c r="H1047" s="110"/>
    </row>
    <row r="1048" spans="1:8" ht="12.75">
      <c r="A1048" s="111"/>
      <c r="B1048" s="112"/>
      <c r="C1048" s="112"/>
      <c r="D1048" s="112"/>
      <c r="E1048" s="112"/>
      <c r="F1048" s="108"/>
      <c r="G1048" s="219"/>
      <c r="H1048" s="110"/>
    </row>
    <row r="1049" spans="1:8" ht="12.75">
      <c r="A1049" s="111"/>
      <c r="B1049" s="112"/>
      <c r="C1049" s="112"/>
      <c r="D1049" s="112"/>
      <c r="E1049" s="112"/>
      <c r="F1049" s="108"/>
      <c r="G1049" s="219"/>
      <c r="H1049" s="110"/>
    </row>
    <row r="1050" spans="1:8" ht="12.75">
      <c r="A1050" s="111"/>
      <c r="B1050" s="112"/>
      <c r="C1050" s="112"/>
      <c r="D1050" s="112"/>
      <c r="E1050" s="112"/>
      <c r="F1050" s="108"/>
      <c r="G1050" s="219"/>
      <c r="H1050" s="110"/>
    </row>
    <row r="1051" spans="1:8" ht="12.75">
      <c r="A1051" s="111"/>
      <c r="B1051" s="112"/>
      <c r="C1051" s="112"/>
      <c r="D1051" s="112"/>
      <c r="E1051" s="112"/>
      <c r="F1051" s="108"/>
      <c r="G1051" s="219"/>
      <c r="H1051" s="110"/>
    </row>
    <row r="1052" spans="1:8" ht="12.75">
      <c r="A1052" s="111"/>
      <c r="B1052" s="112"/>
      <c r="C1052" s="112"/>
      <c r="D1052" s="112"/>
      <c r="E1052" s="112"/>
      <c r="F1052" s="108"/>
      <c r="G1052" s="219"/>
      <c r="H1052" s="110"/>
    </row>
    <row r="1053" spans="1:8" ht="12.75">
      <c r="A1053" s="111"/>
      <c r="B1053" s="112"/>
      <c r="C1053" s="112"/>
      <c r="D1053" s="112"/>
      <c r="E1053" s="112"/>
      <c r="F1053" s="108"/>
      <c r="G1053" s="219"/>
      <c r="H1053" s="110"/>
    </row>
    <row r="1054" spans="1:8" ht="12.75">
      <c r="A1054" s="111"/>
      <c r="B1054" s="112"/>
      <c r="C1054" s="112"/>
      <c r="D1054" s="112"/>
      <c r="E1054" s="112"/>
      <c r="F1054" s="108"/>
      <c r="G1054" s="219"/>
      <c r="H1054" s="110"/>
    </row>
    <row r="1055" spans="1:8" ht="12.75">
      <c r="A1055" s="111"/>
      <c r="B1055" s="112"/>
      <c r="C1055" s="112"/>
      <c r="D1055" s="112"/>
      <c r="E1055" s="112"/>
      <c r="F1055" s="108"/>
      <c r="G1055" s="219"/>
      <c r="H1055" s="110"/>
    </row>
    <row r="1056" spans="1:8" ht="12.75">
      <c r="A1056" s="111"/>
      <c r="B1056" s="112"/>
      <c r="C1056" s="112"/>
      <c r="D1056" s="112"/>
      <c r="E1056" s="112"/>
      <c r="F1056" s="108"/>
      <c r="G1056" s="219"/>
      <c r="H1056" s="110"/>
    </row>
    <row r="1057" spans="1:8" ht="12.75">
      <c r="A1057" s="111"/>
      <c r="B1057" s="112"/>
      <c r="C1057" s="112"/>
      <c r="D1057" s="112"/>
      <c r="E1057" s="112"/>
      <c r="F1057" s="108"/>
      <c r="G1057" s="219"/>
      <c r="H1057" s="110"/>
    </row>
    <row r="1058" spans="1:8" ht="12.75">
      <c r="A1058" s="111"/>
      <c r="B1058" s="112"/>
      <c r="C1058" s="112"/>
      <c r="D1058" s="112"/>
      <c r="E1058" s="112"/>
      <c r="F1058" s="108"/>
      <c r="G1058" s="219"/>
      <c r="H1058" s="110"/>
    </row>
    <row r="1059" spans="1:8" ht="12.75">
      <c r="A1059" s="111"/>
      <c r="B1059" s="112"/>
      <c r="C1059" s="112"/>
      <c r="D1059" s="112"/>
      <c r="E1059" s="112"/>
      <c r="F1059" s="108"/>
      <c r="G1059" s="219"/>
      <c r="H1059" s="110"/>
    </row>
    <row r="1060" spans="1:8" ht="12.75">
      <c r="A1060" s="111"/>
      <c r="B1060" s="112"/>
      <c r="C1060" s="112"/>
      <c r="D1060" s="112"/>
      <c r="E1060" s="112"/>
      <c r="F1060" s="108"/>
      <c r="G1060" s="219"/>
      <c r="H1060" s="110"/>
    </row>
    <row r="1061" spans="1:8" ht="12.75">
      <c r="A1061" s="111"/>
      <c r="B1061" s="112"/>
      <c r="C1061" s="112"/>
      <c r="D1061" s="112"/>
      <c r="E1061" s="112"/>
      <c r="F1061" s="108"/>
      <c r="G1061" s="219"/>
      <c r="H1061" s="110"/>
    </row>
    <row r="1062" spans="1:8" ht="12.75">
      <c r="A1062" s="111"/>
      <c r="B1062" s="112"/>
      <c r="C1062" s="112"/>
      <c r="D1062" s="112"/>
      <c r="E1062" s="112"/>
      <c r="F1062" s="108"/>
      <c r="G1062" s="219"/>
      <c r="H1062" s="110"/>
    </row>
    <row r="1063" spans="1:8" ht="12.75">
      <c r="A1063" s="111"/>
      <c r="B1063" s="112"/>
      <c r="C1063" s="112"/>
      <c r="D1063" s="112"/>
      <c r="E1063" s="112"/>
      <c r="F1063" s="108"/>
      <c r="G1063" s="219"/>
      <c r="H1063" s="110"/>
    </row>
    <row r="1064" spans="1:8" ht="12.75">
      <c r="A1064" s="111"/>
      <c r="B1064" s="112"/>
      <c r="C1064" s="112"/>
      <c r="D1064" s="112"/>
      <c r="E1064" s="112"/>
      <c r="F1064" s="108"/>
      <c r="G1064" s="219"/>
      <c r="H1064" s="110"/>
    </row>
    <row r="1065" spans="1:8" ht="12.75">
      <c r="A1065" s="111"/>
      <c r="B1065" s="112"/>
      <c r="C1065" s="112"/>
      <c r="D1065" s="112"/>
      <c r="E1065" s="112"/>
      <c r="F1065" s="108"/>
      <c r="G1065" s="219"/>
      <c r="H1065" s="110"/>
    </row>
    <row r="1066" spans="1:8" ht="12.75">
      <c r="A1066" s="111"/>
      <c r="B1066" s="112"/>
      <c r="C1066" s="112"/>
      <c r="D1066" s="112"/>
      <c r="E1066" s="112"/>
      <c r="F1066" s="108"/>
      <c r="G1066" s="219"/>
      <c r="H1066" s="110"/>
    </row>
    <row r="1067" spans="1:8" ht="12.75">
      <c r="A1067" s="111"/>
      <c r="B1067" s="112"/>
      <c r="C1067" s="112"/>
      <c r="D1067" s="112"/>
      <c r="E1067" s="112"/>
      <c r="F1067" s="108"/>
      <c r="G1067" s="219"/>
      <c r="H1067" s="110"/>
    </row>
    <row r="1068" spans="1:8" ht="12.75">
      <c r="A1068" s="111"/>
      <c r="B1068" s="112"/>
      <c r="C1068" s="112"/>
      <c r="D1068" s="112"/>
      <c r="E1068" s="112"/>
      <c r="F1068" s="108"/>
      <c r="G1068" s="219"/>
      <c r="H1068" s="110"/>
    </row>
    <row r="1069" spans="1:8" ht="12.75">
      <c r="A1069" s="111"/>
      <c r="B1069" s="112"/>
      <c r="C1069" s="112"/>
      <c r="D1069" s="112"/>
      <c r="E1069" s="112"/>
      <c r="F1069" s="108"/>
      <c r="G1069" s="219"/>
      <c r="H1069" s="110"/>
    </row>
    <row r="1070" spans="1:8" ht="12.75">
      <c r="A1070" s="111"/>
      <c r="B1070" s="112"/>
      <c r="C1070" s="112"/>
      <c r="D1070" s="112"/>
      <c r="E1070" s="112"/>
      <c r="F1070" s="108"/>
      <c r="G1070" s="219"/>
      <c r="H1070" s="110"/>
    </row>
    <row r="1071" spans="1:8" ht="12.75">
      <c r="A1071" s="111"/>
      <c r="B1071" s="112"/>
      <c r="C1071" s="112"/>
      <c r="D1071" s="112"/>
      <c r="E1071" s="112"/>
      <c r="F1071" s="108"/>
      <c r="G1071" s="219"/>
      <c r="H1071" s="110"/>
    </row>
    <row r="1072" spans="1:8" ht="12.75">
      <c r="A1072" s="111"/>
      <c r="B1072" s="112"/>
      <c r="C1072" s="112"/>
      <c r="D1072" s="112"/>
      <c r="E1072" s="112"/>
      <c r="F1072" s="108"/>
      <c r="G1072" s="219"/>
      <c r="H1072" s="110"/>
    </row>
    <row r="1073" spans="1:8" ht="12.75">
      <c r="A1073" s="111"/>
      <c r="B1073" s="112"/>
      <c r="C1073" s="112"/>
      <c r="D1073" s="112"/>
      <c r="E1073" s="112"/>
      <c r="F1073" s="108"/>
      <c r="G1073" s="219"/>
      <c r="H1073" s="110"/>
    </row>
    <row r="1074" spans="1:8" ht="12.75">
      <c r="A1074" s="111"/>
      <c r="B1074" s="112"/>
      <c r="C1074" s="112"/>
      <c r="D1074" s="112"/>
      <c r="E1074" s="112"/>
      <c r="F1074" s="108"/>
      <c r="G1074" s="219"/>
      <c r="H1074" s="110"/>
    </row>
    <row r="1075" spans="1:8" ht="12.75">
      <c r="A1075" s="111"/>
      <c r="B1075" s="112"/>
      <c r="C1075" s="112"/>
      <c r="D1075" s="112"/>
      <c r="E1075" s="112"/>
      <c r="F1075" s="108"/>
      <c r="G1075" s="219"/>
      <c r="H1075" s="110"/>
    </row>
    <row r="1076" spans="1:8" ht="12.75">
      <c r="A1076" s="111"/>
      <c r="B1076" s="112"/>
      <c r="C1076" s="112"/>
      <c r="D1076" s="112"/>
      <c r="E1076" s="112"/>
      <c r="F1076" s="108"/>
      <c r="G1076" s="219"/>
      <c r="H1076" s="110"/>
    </row>
    <row r="1077" spans="1:8" ht="12.75">
      <c r="A1077" s="111"/>
      <c r="B1077" s="112"/>
      <c r="C1077" s="112"/>
      <c r="D1077" s="112"/>
      <c r="E1077" s="112"/>
      <c r="F1077" s="108"/>
      <c r="G1077" s="219"/>
      <c r="H1077" s="110"/>
    </row>
    <row r="1078" spans="1:8" ht="12.75">
      <c r="A1078" s="111"/>
      <c r="B1078" s="112"/>
      <c r="C1078" s="112"/>
      <c r="D1078" s="112"/>
      <c r="E1078" s="112"/>
      <c r="F1078" s="108"/>
      <c r="G1078" s="219"/>
      <c r="H1078" s="110"/>
    </row>
    <row r="1079" spans="1:8" ht="12.75">
      <c r="A1079" s="111"/>
      <c r="B1079" s="112"/>
      <c r="C1079" s="112"/>
      <c r="D1079" s="112"/>
      <c r="E1079" s="112"/>
      <c r="F1079" s="108"/>
      <c r="G1079" s="219"/>
      <c r="H1079" s="110"/>
    </row>
    <row r="1080" spans="1:8" ht="12.75">
      <c r="A1080" s="111"/>
      <c r="B1080" s="112"/>
      <c r="C1080" s="112"/>
      <c r="D1080" s="112"/>
      <c r="E1080" s="112"/>
      <c r="F1080" s="108"/>
      <c r="G1080" s="219"/>
      <c r="H1080" s="110"/>
    </row>
    <row r="1081" spans="1:8" ht="12.75">
      <c r="A1081" s="111"/>
      <c r="B1081" s="112"/>
      <c r="C1081" s="112"/>
      <c r="D1081" s="112"/>
      <c r="E1081" s="112"/>
      <c r="F1081" s="108"/>
      <c r="G1081" s="219"/>
      <c r="H1081" s="110"/>
    </row>
    <row r="1082" spans="1:8" ht="12.75">
      <c r="A1082" s="111"/>
      <c r="B1082" s="112"/>
      <c r="C1082" s="112"/>
      <c r="D1082" s="112"/>
      <c r="E1082" s="112"/>
      <c r="F1082" s="108"/>
      <c r="G1082" s="219"/>
      <c r="H1082" s="110"/>
    </row>
    <row r="1083" spans="1:8" ht="12.75">
      <c r="A1083" s="111"/>
      <c r="B1083" s="112"/>
      <c r="C1083" s="112"/>
      <c r="D1083" s="112"/>
      <c r="E1083" s="112"/>
      <c r="F1083" s="108"/>
      <c r="G1083" s="219"/>
      <c r="H1083" s="110"/>
    </row>
    <row r="1084" spans="1:8" ht="12.75">
      <c r="A1084" s="111"/>
      <c r="B1084" s="112"/>
      <c r="C1084" s="112"/>
      <c r="D1084" s="112"/>
      <c r="E1084" s="112"/>
      <c r="F1084" s="108"/>
      <c r="G1084" s="219"/>
      <c r="H1084" s="110"/>
    </row>
    <row r="1085" spans="1:8" ht="12.75">
      <c r="A1085" s="111"/>
      <c r="B1085" s="112"/>
      <c r="C1085" s="112"/>
      <c r="D1085" s="112"/>
      <c r="E1085" s="112"/>
      <c r="F1085" s="108"/>
      <c r="G1085" s="219"/>
      <c r="H1085" s="110"/>
    </row>
    <row r="1086" spans="1:8" ht="12.75">
      <c r="A1086" s="111"/>
      <c r="B1086" s="112"/>
      <c r="C1086" s="112"/>
      <c r="D1086" s="112"/>
      <c r="E1086" s="112"/>
      <c r="F1086" s="108"/>
      <c r="G1086" s="219"/>
      <c r="H1086" s="110"/>
    </row>
    <row r="1087" spans="1:8" ht="12.75">
      <c r="A1087" s="111"/>
      <c r="B1087" s="112"/>
      <c r="C1087" s="112"/>
      <c r="D1087" s="112"/>
      <c r="E1087" s="112"/>
      <c r="F1087" s="108"/>
      <c r="G1087" s="219"/>
      <c r="H1087" s="110"/>
    </row>
    <row r="1088" spans="1:8" ht="12.75">
      <c r="A1088" s="111"/>
      <c r="B1088" s="112"/>
      <c r="C1088" s="112"/>
      <c r="D1088" s="112"/>
      <c r="E1088" s="112"/>
      <c r="F1088" s="108"/>
      <c r="G1088" s="219"/>
      <c r="H1088" s="110"/>
    </row>
    <row r="1089" spans="1:8" ht="12.75">
      <c r="A1089" s="111"/>
      <c r="B1089" s="112"/>
      <c r="C1089" s="112"/>
      <c r="D1089" s="112"/>
      <c r="E1089" s="112"/>
      <c r="F1089" s="108"/>
      <c r="G1089" s="219"/>
      <c r="H1089" s="110"/>
    </row>
    <row r="1090" spans="1:8" ht="12.75">
      <c r="A1090" s="111"/>
      <c r="B1090" s="112"/>
      <c r="C1090" s="112"/>
      <c r="D1090" s="112"/>
      <c r="E1090" s="112"/>
      <c r="F1090" s="108"/>
      <c r="G1090" s="219"/>
      <c r="H1090" s="110"/>
    </row>
    <row r="1091" spans="1:8" ht="12.75">
      <c r="A1091" s="111"/>
      <c r="B1091" s="112"/>
      <c r="C1091" s="112"/>
      <c r="D1091" s="112"/>
      <c r="E1091" s="112"/>
      <c r="F1091" s="108"/>
      <c r="G1091" s="219"/>
      <c r="H1091" s="110"/>
    </row>
    <row r="1092" spans="1:8" ht="12.75">
      <c r="A1092" s="111"/>
      <c r="B1092" s="112"/>
      <c r="C1092" s="112"/>
      <c r="D1092" s="112"/>
      <c r="E1092" s="112"/>
      <c r="F1092" s="108"/>
      <c r="G1092" s="219"/>
      <c r="H1092" s="110"/>
    </row>
    <row r="1093" spans="1:8" ht="12.75">
      <c r="A1093" s="111"/>
      <c r="B1093" s="112"/>
      <c r="C1093" s="112"/>
      <c r="D1093" s="112"/>
      <c r="E1093" s="112"/>
      <c r="F1093" s="108"/>
      <c r="G1093" s="219"/>
      <c r="H1093" s="110"/>
    </row>
    <row r="1094" spans="1:8" ht="12.75">
      <c r="A1094" s="111"/>
      <c r="B1094" s="112"/>
      <c r="C1094" s="112"/>
      <c r="D1094" s="112"/>
      <c r="E1094" s="112"/>
      <c r="F1094" s="108"/>
      <c r="G1094" s="219"/>
      <c r="H1094" s="110"/>
    </row>
    <row r="1095" spans="1:8" ht="12.75">
      <c r="A1095" s="111"/>
      <c r="B1095" s="112"/>
      <c r="C1095" s="112"/>
      <c r="D1095" s="112"/>
      <c r="E1095" s="112"/>
      <c r="F1095" s="108"/>
      <c r="G1095" s="219"/>
      <c r="H1095" s="110"/>
    </row>
    <row r="1096" spans="1:8" ht="12.75">
      <c r="A1096" s="111"/>
      <c r="B1096" s="112"/>
      <c r="C1096" s="112"/>
      <c r="D1096" s="112"/>
      <c r="E1096" s="112"/>
      <c r="F1096" s="108"/>
      <c r="G1096" s="219"/>
      <c r="H1096" s="110"/>
    </row>
    <row r="1097" spans="1:8" ht="12.75">
      <c r="A1097" s="111"/>
      <c r="B1097" s="112"/>
      <c r="C1097" s="112"/>
      <c r="D1097" s="112"/>
      <c r="E1097" s="112"/>
      <c r="F1097" s="108"/>
      <c r="G1097" s="219"/>
      <c r="H1097" s="110"/>
    </row>
    <row r="1098" spans="1:8" ht="12.75">
      <c r="A1098" s="111"/>
      <c r="B1098" s="112"/>
      <c r="C1098" s="112"/>
      <c r="D1098" s="112"/>
      <c r="E1098" s="112"/>
      <c r="F1098" s="108"/>
      <c r="G1098" s="219"/>
      <c r="H1098" s="110"/>
    </row>
    <row r="1099" spans="1:8" ht="12.75">
      <c r="A1099" s="111"/>
      <c r="B1099" s="112"/>
      <c r="C1099" s="112"/>
      <c r="D1099" s="112"/>
      <c r="E1099" s="112"/>
      <c r="F1099" s="108"/>
      <c r="G1099" s="219"/>
      <c r="H1099" s="110"/>
    </row>
    <row r="1100" spans="1:8" ht="12.75">
      <c r="A1100" s="111"/>
      <c r="B1100" s="112"/>
      <c r="C1100" s="112"/>
      <c r="D1100" s="112"/>
      <c r="E1100" s="112"/>
      <c r="F1100" s="108"/>
      <c r="G1100" s="219"/>
      <c r="H1100" s="110"/>
    </row>
    <row r="1101" spans="1:8" ht="12.75">
      <c r="A1101" s="111"/>
      <c r="B1101" s="112"/>
      <c r="C1101" s="112"/>
      <c r="D1101" s="112"/>
      <c r="E1101" s="112"/>
      <c r="F1101" s="108"/>
      <c r="G1101" s="219"/>
      <c r="H1101" s="110"/>
    </row>
    <row r="1102" spans="1:8" ht="12.75">
      <c r="A1102" s="111"/>
      <c r="B1102" s="112"/>
      <c r="C1102" s="112"/>
      <c r="D1102" s="112"/>
      <c r="E1102" s="112"/>
      <c r="F1102" s="108"/>
      <c r="G1102" s="219"/>
      <c r="H1102" s="110"/>
    </row>
    <row r="1103" spans="1:8" ht="12.75">
      <c r="A1103" s="111"/>
      <c r="B1103" s="112"/>
      <c r="C1103" s="112"/>
      <c r="D1103" s="112"/>
      <c r="E1103" s="112"/>
      <c r="F1103" s="108"/>
      <c r="G1103" s="219"/>
      <c r="H1103" s="110"/>
    </row>
    <row r="1104" spans="1:8" ht="12.75">
      <c r="A1104" s="111"/>
      <c r="B1104" s="112"/>
      <c r="C1104" s="112"/>
      <c r="D1104" s="112"/>
      <c r="E1104" s="112"/>
      <c r="F1104" s="108"/>
      <c r="G1104" s="219"/>
      <c r="H1104" s="110"/>
    </row>
    <row r="1105" spans="1:8" ht="12.75">
      <c r="A1105" s="111"/>
      <c r="B1105" s="112"/>
      <c r="C1105" s="112"/>
      <c r="D1105" s="112"/>
      <c r="E1105" s="112"/>
      <c r="F1105" s="108"/>
      <c r="G1105" s="219"/>
      <c r="H1105" s="110"/>
    </row>
    <row r="1106" spans="1:8" ht="12.75">
      <c r="A1106" s="111"/>
      <c r="B1106" s="112"/>
      <c r="C1106" s="112"/>
      <c r="D1106" s="112"/>
      <c r="E1106" s="112"/>
      <c r="F1106" s="108"/>
      <c r="G1106" s="219"/>
      <c r="H1106" s="110"/>
    </row>
    <row r="1107" spans="1:8" ht="12.75">
      <c r="A1107" s="111"/>
      <c r="B1107" s="112"/>
      <c r="C1107" s="112"/>
      <c r="D1107" s="112"/>
      <c r="E1107" s="112"/>
      <c r="F1107" s="108"/>
      <c r="G1107" s="219"/>
      <c r="H1107" s="110"/>
    </row>
    <row r="1108" spans="1:8" ht="12.75">
      <c r="A1108" s="111"/>
      <c r="B1108" s="112"/>
      <c r="C1108" s="112"/>
      <c r="D1108" s="112"/>
      <c r="E1108" s="112"/>
      <c r="F1108" s="108"/>
      <c r="G1108" s="219"/>
      <c r="H1108" s="110"/>
    </row>
    <row r="1109" spans="1:8" ht="12.75">
      <c r="A1109" s="111"/>
      <c r="B1109" s="112"/>
      <c r="C1109" s="112"/>
      <c r="D1109" s="112"/>
      <c r="E1109" s="112"/>
      <c r="F1109" s="108"/>
      <c r="G1109" s="219"/>
      <c r="H1109" s="110"/>
    </row>
    <row r="1110" spans="1:8" ht="12.75">
      <c r="A1110" s="111"/>
      <c r="B1110" s="112"/>
      <c r="C1110" s="112"/>
      <c r="D1110" s="112"/>
      <c r="E1110" s="112"/>
      <c r="F1110" s="108"/>
      <c r="G1110" s="219"/>
      <c r="H1110" s="110"/>
    </row>
    <row r="1111" spans="1:8" ht="12.75">
      <c r="A1111" s="111"/>
      <c r="B1111" s="112"/>
      <c r="C1111" s="112"/>
      <c r="D1111" s="112"/>
      <c r="E1111" s="112"/>
      <c r="F1111" s="108"/>
      <c r="G1111" s="219"/>
      <c r="H1111" s="110"/>
    </row>
    <row r="1112" spans="1:8" ht="12.75">
      <c r="A1112" s="111"/>
      <c r="B1112" s="112"/>
      <c r="C1112" s="112"/>
      <c r="D1112" s="112"/>
      <c r="E1112" s="112"/>
      <c r="F1112" s="108"/>
      <c r="G1112" s="219"/>
      <c r="H1112" s="110"/>
    </row>
    <row r="1113" spans="1:8" ht="12.75">
      <c r="A1113" s="111"/>
      <c r="B1113" s="112"/>
      <c r="C1113" s="112"/>
      <c r="D1113" s="112"/>
      <c r="E1113" s="112"/>
      <c r="F1113" s="108"/>
      <c r="G1113" s="219"/>
      <c r="H1113" s="110"/>
    </row>
    <row r="1114" spans="1:8" ht="12.75">
      <c r="A1114" s="111"/>
      <c r="B1114" s="112"/>
      <c r="C1114" s="112"/>
      <c r="D1114" s="112"/>
      <c r="E1114" s="112"/>
      <c r="F1114" s="108"/>
      <c r="G1114" s="219"/>
      <c r="H1114" s="110"/>
    </row>
    <row r="1115" spans="1:8" ht="12.75">
      <c r="A1115" s="111"/>
      <c r="B1115" s="112"/>
      <c r="C1115" s="112"/>
      <c r="D1115" s="112"/>
      <c r="E1115" s="112"/>
      <c r="F1115" s="108"/>
      <c r="G1115" s="219"/>
      <c r="H1115" s="110"/>
    </row>
    <row r="1116" spans="1:8" ht="12.75">
      <c r="A1116" s="111"/>
      <c r="B1116" s="112"/>
      <c r="C1116" s="112"/>
      <c r="D1116" s="112"/>
      <c r="E1116" s="112"/>
      <c r="F1116" s="108"/>
      <c r="G1116" s="219"/>
      <c r="H1116" s="110"/>
    </row>
    <row r="1117" spans="1:8" ht="12.75">
      <c r="A1117" s="111"/>
      <c r="B1117" s="112"/>
      <c r="C1117" s="112"/>
      <c r="D1117" s="112"/>
      <c r="E1117" s="112"/>
      <c r="F1117" s="108"/>
      <c r="G1117" s="219"/>
      <c r="H1117" s="110"/>
    </row>
    <row r="1118" spans="1:8" ht="12.75">
      <c r="A1118" s="111"/>
      <c r="B1118" s="112"/>
      <c r="C1118" s="112"/>
      <c r="D1118" s="112"/>
      <c r="E1118" s="112"/>
      <c r="F1118" s="108"/>
      <c r="G1118" s="219"/>
      <c r="H1118" s="110"/>
    </row>
    <row r="1119" spans="1:8" ht="12.75">
      <c r="A1119" s="111"/>
      <c r="B1119" s="112"/>
      <c r="C1119" s="112"/>
      <c r="D1119" s="112"/>
      <c r="E1119" s="112"/>
      <c r="F1119" s="108"/>
      <c r="G1119" s="219"/>
      <c r="H1119" s="110"/>
    </row>
    <row r="1120" spans="1:8" ht="12.75">
      <c r="A1120" s="111"/>
      <c r="B1120" s="112"/>
      <c r="C1120" s="112"/>
      <c r="D1120" s="112"/>
      <c r="E1120" s="112"/>
      <c r="F1120" s="108"/>
      <c r="G1120" s="219"/>
      <c r="H1120" s="110"/>
    </row>
    <row r="1121" spans="1:8" ht="12.75">
      <c r="A1121" s="111"/>
      <c r="B1121" s="112"/>
      <c r="C1121" s="112"/>
      <c r="D1121" s="112"/>
      <c r="E1121" s="112"/>
      <c r="F1121" s="108"/>
      <c r="G1121" s="219"/>
      <c r="H1121" s="110"/>
    </row>
    <row r="1122" spans="1:8" ht="12.75">
      <c r="A1122" s="111"/>
      <c r="B1122" s="112"/>
      <c r="C1122" s="112"/>
      <c r="D1122" s="112"/>
      <c r="E1122" s="112"/>
      <c r="F1122" s="108"/>
      <c r="G1122" s="219"/>
      <c r="H1122" s="110"/>
    </row>
    <row r="1123" spans="1:8" ht="12.75">
      <c r="A1123" s="111"/>
      <c r="B1123" s="112"/>
      <c r="C1123" s="112"/>
      <c r="D1123" s="112"/>
      <c r="E1123" s="112"/>
      <c r="F1123" s="108"/>
      <c r="G1123" s="219"/>
      <c r="H1123" s="110"/>
    </row>
    <row r="1124" spans="1:8" ht="12.75">
      <c r="A1124" s="111"/>
      <c r="B1124" s="112"/>
      <c r="C1124" s="112"/>
      <c r="D1124" s="112"/>
      <c r="E1124" s="112"/>
      <c r="F1124" s="108"/>
      <c r="G1124" s="219"/>
      <c r="H1124" s="110"/>
    </row>
    <row r="1125" spans="1:8" ht="12.75">
      <c r="A1125" s="111"/>
      <c r="B1125" s="112"/>
      <c r="C1125" s="112"/>
      <c r="D1125" s="112"/>
      <c r="E1125" s="112"/>
      <c r="F1125" s="108"/>
      <c r="G1125" s="219"/>
      <c r="H1125" s="110"/>
    </row>
    <row r="1126" spans="1:8" ht="12.75">
      <c r="A1126" s="111"/>
      <c r="B1126" s="112"/>
      <c r="C1126" s="112"/>
      <c r="D1126" s="112"/>
      <c r="E1126" s="112"/>
      <c r="F1126" s="108"/>
      <c r="G1126" s="219"/>
      <c r="H1126" s="110"/>
    </row>
    <row r="1127" spans="1:8" ht="12.75">
      <c r="A1127" s="111"/>
      <c r="B1127" s="112"/>
      <c r="C1127" s="112"/>
      <c r="D1127" s="112"/>
      <c r="E1127" s="112"/>
      <c r="F1127" s="108"/>
      <c r="G1127" s="219"/>
      <c r="H1127" s="110"/>
    </row>
    <row r="1128" spans="1:8" ht="12.75">
      <c r="A1128" s="111"/>
      <c r="B1128" s="112"/>
      <c r="C1128" s="112"/>
      <c r="D1128" s="112"/>
      <c r="E1128" s="112"/>
      <c r="F1128" s="108"/>
      <c r="G1128" s="219"/>
      <c r="H1128" s="110"/>
    </row>
    <row r="1129" spans="1:8" ht="12.75">
      <c r="A1129" s="111"/>
      <c r="B1129" s="108"/>
      <c r="C1129" s="108"/>
      <c r="D1129" s="108"/>
      <c r="E1129" s="108"/>
      <c r="F1129" s="108"/>
      <c r="G1129" s="219"/>
      <c r="H1129" s="110"/>
    </row>
    <row r="1130" spans="1:8" ht="12.75">
      <c r="A1130" s="111"/>
      <c r="B1130" s="112"/>
      <c r="C1130" s="112"/>
      <c r="D1130" s="112"/>
      <c r="E1130" s="112"/>
      <c r="F1130" s="108"/>
      <c r="G1130" s="219"/>
      <c r="H1130" s="110"/>
    </row>
    <row r="1131" spans="1:8" ht="12.75">
      <c r="A1131" s="111"/>
      <c r="B1131" s="112"/>
      <c r="C1131" s="112"/>
      <c r="D1131" s="112"/>
      <c r="E1131" s="112"/>
      <c r="F1131" s="108"/>
      <c r="G1131" s="219"/>
      <c r="H1131" s="110"/>
    </row>
    <row r="1132" spans="1:8" ht="12.75">
      <c r="A1132" s="111"/>
      <c r="B1132" s="112"/>
      <c r="C1132" s="112"/>
      <c r="D1132" s="112"/>
      <c r="E1132" s="112"/>
      <c r="F1132" s="108"/>
      <c r="G1132" s="219"/>
      <c r="H1132" s="110"/>
    </row>
    <row r="1133" spans="1:8" ht="12.75">
      <c r="A1133" s="111"/>
      <c r="B1133" s="112"/>
      <c r="C1133" s="112"/>
      <c r="D1133" s="112"/>
      <c r="E1133" s="112"/>
      <c r="F1133" s="108"/>
      <c r="G1133" s="219"/>
      <c r="H1133" s="110"/>
    </row>
    <row r="1134" spans="1:8" ht="12.75">
      <c r="A1134" s="111"/>
      <c r="B1134" s="112"/>
      <c r="C1134" s="112"/>
      <c r="D1134" s="112"/>
      <c r="E1134" s="112"/>
      <c r="F1134" s="108"/>
      <c r="G1134" s="219"/>
      <c r="H1134" s="110"/>
    </row>
    <row r="1135" spans="1:8" ht="12.75">
      <c r="A1135" s="111"/>
      <c r="B1135" s="112"/>
      <c r="C1135" s="112"/>
      <c r="D1135" s="112"/>
      <c r="E1135" s="112"/>
      <c r="F1135" s="108"/>
      <c r="G1135" s="219"/>
      <c r="H1135" s="110"/>
    </row>
    <row r="1136" spans="1:8" ht="12.75">
      <c r="A1136" s="111"/>
      <c r="B1136" s="112"/>
      <c r="C1136" s="112"/>
      <c r="D1136" s="112"/>
      <c r="E1136" s="112"/>
      <c r="F1136" s="108"/>
      <c r="G1136" s="219"/>
      <c r="H1136" s="110"/>
    </row>
    <row r="1137" spans="1:8" ht="12.75">
      <c r="A1137" s="111"/>
      <c r="B1137" s="112"/>
      <c r="C1137" s="112"/>
      <c r="D1137" s="112"/>
      <c r="E1137" s="112"/>
      <c r="F1137" s="108"/>
      <c r="G1137" s="219"/>
      <c r="H1137" s="110"/>
    </row>
    <row r="1138" spans="1:8" ht="12.75">
      <c r="A1138" s="111"/>
      <c r="B1138" s="112"/>
      <c r="C1138" s="112"/>
      <c r="D1138" s="112"/>
      <c r="E1138" s="112"/>
      <c r="F1138" s="108"/>
      <c r="G1138" s="219"/>
      <c r="H1138" s="110"/>
    </row>
    <row r="1139" spans="1:8" ht="12.75">
      <c r="A1139" s="111"/>
      <c r="B1139" s="112"/>
      <c r="C1139" s="112"/>
      <c r="D1139" s="112"/>
      <c r="E1139" s="112"/>
      <c r="F1139" s="108"/>
      <c r="G1139" s="219"/>
      <c r="H1139" s="110"/>
    </row>
    <row r="1140" spans="1:8" ht="12.75">
      <c r="A1140" s="111"/>
      <c r="B1140" s="112"/>
      <c r="C1140" s="112"/>
      <c r="D1140" s="112"/>
      <c r="E1140" s="112"/>
      <c r="F1140" s="108"/>
      <c r="G1140" s="219"/>
      <c r="H1140" s="110"/>
    </row>
    <row r="1141" spans="1:8" ht="12.75">
      <c r="A1141" s="111"/>
      <c r="B1141" s="112"/>
      <c r="C1141" s="112"/>
      <c r="D1141" s="112"/>
      <c r="E1141" s="112"/>
      <c r="F1141" s="108"/>
      <c r="G1141" s="219"/>
      <c r="H1141" s="110"/>
    </row>
    <row r="1142" spans="1:8" ht="12.75">
      <c r="A1142" s="111"/>
      <c r="B1142" s="112"/>
      <c r="C1142" s="112"/>
      <c r="D1142" s="112"/>
      <c r="E1142" s="112"/>
      <c r="F1142" s="108"/>
      <c r="G1142" s="219"/>
      <c r="H1142" s="110"/>
    </row>
    <row r="1143" spans="1:8" ht="12.75">
      <c r="A1143" s="111"/>
      <c r="B1143" s="112"/>
      <c r="C1143" s="112"/>
      <c r="D1143" s="112"/>
      <c r="E1143" s="112"/>
      <c r="F1143" s="108"/>
      <c r="G1143" s="219"/>
      <c r="H1143" s="110"/>
    </row>
    <row r="1144" spans="1:8" ht="12.75">
      <c r="A1144" s="111"/>
      <c r="B1144" s="112"/>
      <c r="C1144" s="112"/>
      <c r="D1144" s="112"/>
      <c r="E1144" s="112"/>
      <c r="F1144" s="108"/>
      <c r="G1144" s="219"/>
      <c r="H1144" s="110"/>
    </row>
    <row r="1145" spans="1:8" ht="12.75">
      <c r="A1145" s="111"/>
      <c r="B1145" s="112"/>
      <c r="C1145" s="112"/>
      <c r="D1145" s="112"/>
      <c r="E1145" s="112"/>
      <c r="F1145" s="108"/>
      <c r="G1145" s="219"/>
      <c r="H1145" s="110"/>
    </row>
    <row r="1146" spans="1:8" ht="12.75">
      <c r="A1146" s="111"/>
      <c r="B1146" s="112"/>
      <c r="C1146" s="112"/>
      <c r="D1146" s="112"/>
      <c r="E1146" s="112"/>
      <c r="F1146" s="108"/>
      <c r="G1146" s="219"/>
      <c r="H1146" s="110"/>
    </row>
    <row r="1147" spans="1:8" ht="12.75">
      <c r="A1147" s="111"/>
      <c r="B1147" s="112"/>
      <c r="C1147" s="112"/>
      <c r="D1147" s="112"/>
      <c r="E1147" s="112"/>
      <c r="F1147" s="108"/>
      <c r="G1147" s="219"/>
      <c r="H1147" s="110"/>
    </row>
    <row r="1148" spans="1:8" ht="12.75">
      <c r="A1148" s="111"/>
      <c r="B1148" s="112"/>
      <c r="C1148" s="112"/>
      <c r="D1148" s="112"/>
      <c r="E1148" s="112"/>
      <c r="F1148" s="108"/>
      <c r="G1148" s="219"/>
      <c r="H1148" s="110"/>
    </row>
    <row r="1149" spans="1:8" ht="12.75">
      <c r="A1149" s="111"/>
      <c r="B1149" s="112"/>
      <c r="C1149" s="112"/>
      <c r="D1149" s="112"/>
      <c r="E1149" s="112"/>
      <c r="F1149" s="108"/>
      <c r="G1149" s="219"/>
      <c r="H1149" s="110"/>
    </row>
    <row r="1150" spans="1:8" ht="12.75">
      <c r="A1150" s="111"/>
      <c r="B1150" s="112"/>
      <c r="C1150" s="112"/>
      <c r="D1150" s="112"/>
      <c r="E1150" s="112"/>
      <c r="F1150" s="108"/>
      <c r="G1150" s="219"/>
      <c r="H1150" s="110"/>
    </row>
    <row r="1151" spans="1:8" ht="12.75">
      <c r="A1151" s="111"/>
      <c r="B1151" s="112"/>
      <c r="C1151" s="112"/>
      <c r="D1151" s="112"/>
      <c r="E1151" s="112"/>
      <c r="F1151" s="108"/>
      <c r="G1151" s="219"/>
      <c r="H1151" s="110"/>
    </row>
    <row r="1152" spans="1:8" ht="12.75">
      <c r="A1152" s="111"/>
      <c r="B1152" s="112"/>
      <c r="C1152" s="112"/>
      <c r="D1152" s="112"/>
      <c r="E1152" s="112"/>
      <c r="F1152" s="108"/>
      <c r="G1152" s="219"/>
      <c r="H1152" s="110"/>
    </row>
    <row r="1153" spans="1:8" ht="12.75">
      <c r="A1153" s="111"/>
      <c r="B1153" s="112"/>
      <c r="C1153" s="112"/>
      <c r="D1153" s="112"/>
      <c r="E1153" s="112"/>
      <c r="F1153" s="108"/>
      <c r="G1153" s="219"/>
      <c r="H1153" s="110"/>
    </row>
    <row r="1154" spans="1:8" ht="12.75">
      <c r="A1154" s="111"/>
      <c r="B1154" s="112"/>
      <c r="C1154" s="112"/>
      <c r="D1154" s="112"/>
      <c r="E1154" s="112"/>
      <c r="F1154" s="108"/>
      <c r="G1154" s="219"/>
      <c r="H1154" s="110"/>
    </row>
    <row r="1155" spans="1:8" ht="12.75">
      <c r="A1155" s="111"/>
      <c r="B1155" s="112"/>
      <c r="C1155" s="112"/>
      <c r="D1155" s="112"/>
      <c r="E1155" s="112"/>
      <c r="F1155" s="108"/>
      <c r="G1155" s="219"/>
      <c r="H1155" s="110"/>
    </row>
    <row r="1156" spans="1:8" ht="12.75">
      <c r="A1156" s="111"/>
      <c r="B1156" s="112"/>
      <c r="C1156" s="112"/>
      <c r="D1156" s="112"/>
      <c r="E1156" s="112"/>
      <c r="F1156" s="108"/>
      <c r="G1156" s="219"/>
      <c r="H1156" s="110"/>
    </row>
    <row r="1157" spans="1:8" ht="12.75">
      <c r="A1157" s="111"/>
      <c r="B1157" s="112"/>
      <c r="C1157" s="112"/>
      <c r="D1157" s="112"/>
      <c r="E1157" s="112"/>
      <c r="F1157" s="108"/>
      <c r="G1157" s="219"/>
      <c r="H1157" s="110"/>
    </row>
    <row r="1158" spans="1:8" ht="12.75">
      <c r="A1158" s="111"/>
      <c r="B1158" s="112"/>
      <c r="C1158" s="112"/>
      <c r="D1158" s="112"/>
      <c r="E1158" s="112"/>
      <c r="F1158" s="108"/>
      <c r="G1158" s="219"/>
      <c r="H1158" s="110"/>
    </row>
    <row r="1159" spans="1:8" ht="12.75">
      <c r="A1159" s="111"/>
      <c r="B1159" s="112"/>
      <c r="C1159" s="112"/>
      <c r="D1159" s="112"/>
      <c r="E1159" s="112"/>
      <c r="F1159" s="108"/>
      <c r="G1159" s="219"/>
      <c r="H1159" s="110"/>
    </row>
    <row r="1160" spans="1:8" ht="12.75">
      <c r="A1160" s="111"/>
      <c r="B1160" s="112"/>
      <c r="C1160" s="112"/>
      <c r="D1160" s="112"/>
      <c r="E1160" s="112"/>
      <c r="F1160" s="108"/>
      <c r="G1160" s="219"/>
      <c r="H1160" s="110"/>
    </row>
    <row r="1161" spans="1:8" ht="12.75">
      <c r="A1161" s="111"/>
      <c r="B1161" s="112"/>
      <c r="C1161" s="112"/>
      <c r="D1161" s="112"/>
      <c r="E1161" s="112"/>
      <c r="F1161" s="108"/>
      <c r="G1161" s="219"/>
      <c r="H1161" s="110"/>
    </row>
    <row r="1162" spans="1:8" ht="12.75">
      <c r="A1162" s="111"/>
      <c r="B1162" s="112"/>
      <c r="C1162" s="112"/>
      <c r="D1162" s="112"/>
      <c r="E1162" s="112"/>
      <c r="F1162" s="108"/>
      <c r="G1162" s="219"/>
      <c r="H1162" s="110"/>
    </row>
    <row r="1163" spans="1:8" ht="12.75">
      <c r="A1163" s="111"/>
      <c r="B1163" s="112"/>
      <c r="C1163" s="112"/>
      <c r="D1163" s="112"/>
      <c r="E1163" s="112"/>
      <c r="F1163" s="108"/>
      <c r="G1163" s="219"/>
      <c r="H1163" s="110"/>
    </row>
    <row r="1164" spans="1:8" ht="12.75">
      <c r="A1164" s="111"/>
      <c r="B1164" s="112"/>
      <c r="C1164" s="112"/>
      <c r="D1164" s="112"/>
      <c r="E1164" s="112"/>
      <c r="F1164" s="108"/>
      <c r="G1164" s="219"/>
      <c r="H1164" s="110"/>
    </row>
    <row r="1165" spans="1:8" ht="12.75">
      <c r="A1165" s="111"/>
      <c r="B1165" s="112"/>
      <c r="C1165" s="112"/>
      <c r="D1165" s="112"/>
      <c r="E1165" s="112"/>
      <c r="F1165" s="108"/>
      <c r="G1165" s="219"/>
      <c r="H1165" s="110"/>
    </row>
    <row r="1166" spans="1:8" ht="12.75">
      <c r="A1166" s="111"/>
      <c r="B1166" s="112"/>
      <c r="C1166" s="112"/>
      <c r="D1166" s="112"/>
      <c r="E1166" s="112"/>
      <c r="F1166" s="108"/>
      <c r="G1166" s="219"/>
      <c r="H1166" s="110"/>
    </row>
    <row r="1167" spans="1:8" ht="12.75">
      <c r="A1167" s="111"/>
      <c r="B1167" s="112"/>
      <c r="C1167" s="112"/>
      <c r="D1167" s="112"/>
      <c r="E1167" s="112"/>
      <c r="F1167" s="108"/>
      <c r="G1167" s="219"/>
      <c r="H1167" s="110"/>
    </row>
    <row r="1168" spans="1:8" ht="12.75">
      <c r="A1168" s="111"/>
      <c r="B1168" s="112"/>
      <c r="C1168" s="112"/>
      <c r="D1168" s="112"/>
      <c r="E1168" s="112"/>
      <c r="F1168" s="108"/>
      <c r="G1168" s="219"/>
      <c r="H1168" s="110"/>
    </row>
    <row r="1169" spans="1:8" ht="12.75">
      <c r="A1169" s="111"/>
      <c r="B1169" s="112"/>
      <c r="C1169" s="112"/>
      <c r="D1169" s="112"/>
      <c r="E1169" s="112"/>
      <c r="F1169" s="108"/>
      <c r="G1169" s="219"/>
      <c r="H1169" s="110"/>
    </row>
    <row r="1170" spans="1:8" ht="12.75">
      <c r="A1170" s="111"/>
      <c r="B1170" s="112"/>
      <c r="C1170" s="112"/>
      <c r="D1170" s="112"/>
      <c r="E1170" s="112"/>
      <c r="F1170" s="108"/>
      <c r="G1170" s="219"/>
      <c r="H1170" s="110"/>
    </row>
    <row r="1171" spans="1:8" ht="12.75">
      <c r="A1171" s="111"/>
      <c r="B1171" s="112"/>
      <c r="C1171" s="112"/>
      <c r="D1171" s="112"/>
      <c r="E1171" s="112"/>
      <c r="F1171" s="108"/>
      <c r="G1171" s="219"/>
      <c r="H1171" s="110"/>
    </row>
    <row r="1172" spans="1:8" ht="12.75">
      <c r="A1172" s="111"/>
      <c r="B1172" s="112"/>
      <c r="C1172" s="112"/>
      <c r="D1172" s="112"/>
      <c r="E1172" s="112"/>
      <c r="F1172" s="108"/>
      <c r="G1172" s="219"/>
      <c r="H1172" s="110"/>
    </row>
    <row r="1173" spans="1:8" ht="12.75">
      <c r="A1173" s="111"/>
      <c r="B1173" s="112"/>
      <c r="C1173" s="112"/>
      <c r="D1173" s="112"/>
      <c r="E1173" s="112"/>
      <c r="F1173" s="108"/>
      <c r="G1173" s="219"/>
      <c r="H1173" s="110"/>
    </row>
    <row r="1174" spans="1:8" ht="12.75">
      <c r="A1174" s="111"/>
      <c r="B1174" s="112"/>
      <c r="C1174" s="112"/>
      <c r="D1174" s="112"/>
      <c r="E1174" s="112"/>
      <c r="F1174" s="108"/>
      <c r="G1174" s="219"/>
      <c r="H1174" s="110"/>
    </row>
    <row r="1175" spans="1:8" ht="12.75">
      <c r="A1175" s="111"/>
      <c r="B1175" s="112"/>
      <c r="C1175" s="112"/>
      <c r="D1175" s="112"/>
      <c r="E1175" s="112"/>
      <c r="F1175" s="108"/>
      <c r="G1175" s="219"/>
      <c r="H1175" s="110"/>
    </row>
    <row r="1176" spans="1:8" ht="12.75">
      <c r="A1176" s="111"/>
      <c r="B1176" s="112"/>
      <c r="C1176" s="112"/>
      <c r="D1176" s="112"/>
      <c r="E1176" s="112"/>
      <c r="F1176" s="108"/>
      <c r="G1176" s="219"/>
      <c r="H1176" s="110"/>
    </row>
    <row r="1177" spans="1:8" ht="12.75">
      <c r="A1177" s="111"/>
      <c r="B1177" s="112"/>
      <c r="C1177" s="112"/>
      <c r="D1177" s="112"/>
      <c r="E1177" s="112"/>
      <c r="F1177" s="108"/>
      <c r="G1177" s="219"/>
      <c r="H1177" s="110"/>
    </row>
    <row r="1178" spans="1:8" ht="12.75">
      <c r="A1178" s="111"/>
      <c r="B1178" s="112"/>
      <c r="C1178" s="112"/>
      <c r="D1178" s="112"/>
      <c r="E1178" s="112"/>
      <c r="F1178" s="108"/>
      <c r="G1178" s="219"/>
      <c r="H1178" s="110"/>
    </row>
    <row r="1179" spans="1:8" ht="12.75">
      <c r="A1179" s="111"/>
      <c r="B1179" s="112"/>
      <c r="C1179" s="112"/>
      <c r="D1179" s="112"/>
      <c r="E1179" s="112"/>
      <c r="F1179" s="108"/>
      <c r="G1179" s="219"/>
      <c r="H1179" s="110"/>
    </row>
    <row r="1180" spans="1:8" ht="12.75">
      <c r="A1180" s="111"/>
      <c r="B1180" s="112"/>
      <c r="C1180" s="112"/>
      <c r="D1180" s="112"/>
      <c r="E1180" s="112"/>
      <c r="F1180" s="108"/>
      <c r="G1180" s="219"/>
      <c r="H1180" s="110"/>
    </row>
    <row r="1181" spans="1:8" ht="12.75">
      <c r="A1181" s="111"/>
      <c r="B1181" s="112"/>
      <c r="C1181" s="112"/>
      <c r="D1181" s="112"/>
      <c r="E1181" s="112"/>
      <c r="F1181" s="108"/>
      <c r="G1181" s="219"/>
      <c r="H1181" s="110"/>
    </row>
    <row r="1182" spans="1:8" ht="12.75">
      <c r="A1182" s="111"/>
      <c r="B1182" s="112"/>
      <c r="C1182" s="112"/>
      <c r="D1182" s="112"/>
      <c r="E1182" s="112"/>
      <c r="F1182" s="108"/>
      <c r="G1182" s="219"/>
      <c r="H1182" s="110"/>
    </row>
    <row r="1183" spans="1:8" ht="12.75">
      <c r="A1183" s="111"/>
      <c r="B1183" s="112"/>
      <c r="C1183" s="112"/>
      <c r="D1183" s="112"/>
      <c r="E1183" s="112"/>
      <c r="F1183" s="108"/>
      <c r="G1183" s="219"/>
      <c r="H1183" s="110"/>
    </row>
    <row r="1184" spans="1:8" ht="12.75">
      <c r="A1184" s="111"/>
      <c r="B1184" s="112"/>
      <c r="C1184" s="112"/>
      <c r="D1184" s="112"/>
      <c r="E1184" s="112"/>
      <c r="F1184" s="108"/>
      <c r="G1184" s="219"/>
      <c r="H1184" s="110"/>
    </row>
    <row r="1185" spans="1:8" ht="12.75">
      <c r="A1185" s="111"/>
      <c r="B1185" s="112"/>
      <c r="C1185" s="112"/>
      <c r="D1185" s="112"/>
      <c r="E1185" s="112"/>
      <c r="F1185" s="108"/>
      <c r="G1185" s="219"/>
      <c r="H1185" s="110"/>
    </row>
    <row r="1186" spans="1:8" ht="12.75">
      <c r="A1186" s="111"/>
      <c r="B1186" s="112"/>
      <c r="C1186" s="112"/>
      <c r="D1186" s="112"/>
      <c r="E1186" s="112"/>
      <c r="F1186" s="108"/>
      <c r="G1186" s="219"/>
      <c r="H1186" s="110"/>
    </row>
    <row r="1187" spans="1:8" ht="12.75">
      <c r="A1187" s="111"/>
      <c r="B1187" s="112"/>
      <c r="C1187" s="112"/>
      <c r="D1187" s="112"/>
      <c r="E1187" s="112"/>
      <c r="F1187" s="108"/>
      <c r="G1187" s="219"/>
      <c r="H1187" s="110"/>
    </row>
    <row r="1188" spans="1:8" ht="12.75">
      <c r="A1188" s="111"/>
      <c r="B1188" s="112"/>
      <c r="C1188" s="112"/>
      <c r="D1188" s="112"/>
      <c r="E1188" s="112"/>
      <c r="F1188" s="108"/>
      <c r="G1188" s="219"/>
      <c r="H1188" s="110"/>
    </row>
    <row r="1189" spans="1:8" ht="12.75">
      <c r="A1189" s="111"/>
      <c r="B1189" s="112"/>
      <c r="C1189" s="112"/>
      <c r="D1189" s="112"/>
      <c r="E1189" s="112"/>
      <c r="F1189" s="108"/>
      <c r="G1189" s="219"/>
      <c r="H1189" s="110"/>
    </row>
    <row r="1190" spans="1:8" ht="12.75">
      <c r="A1190" s="111"/>
      <c r="B1190" s="112"/>
      <c r="C1190" s="112"/>
      <c r="D1190" s="112"/>
      <c r="E1190" s="112"/>
      <c r="F1190" s="108"/>
      <c r="G1190" s="219"/>
      <c r="H1190" s="110"/>
    </row>
    <row r="1191" spans="1:8" ht="12.75">
      <c r="A1191" s="111"/>
      <c r="B1191" s="112"/>
      <c r="C1191" s="112"/>
      <c r="D1191" s="112"/>
      <c r="E1191" s="112"/>
      <c r="F1191" s="108"/>
      <c r="G1191" s="219"/>
      <c r="H1191" s="110"/>
    </row>
    <row r="1192" spans="1:8" ht="12.75">
      <c r="A1192" s="111"/>
      <c r="B1192" s="112"/>
      <c r="C1192" s="112"/>
      <c r="D1192" s="112"/>
      <c r="E1192" s="112"/>
      <c r="F1192" s="108"/>
      <c r="G1192" s="219"/>
      <c r="H1192" s="110"/>
    </row>
    <row r="1193" spans="1:8" ht="12.75">
      <c r="A1193" s="111"/>
      <c r="B1193" s="112"/>
      <c r="C1193" s="112"/>
      <c r="D1193" s="112"/>
      <c r="E1193" s="112"/>
      <c r="F1193" s="108"/>
      <c r="G1193" s="219"/>
      <c r="H1193" s="110"/>
    </row>
    <row r="1194" spans="1:8" ht="12.75">
      <c r="A1194" s="111"/>
      <c r="B1194" s="112"/>
      <c r="C1194" s="112"/>
      <c r="D1194" s="112"/>
      <c r="E1194" s="112"/>
      <c r="F1194" s="108"/>
      <c r="G1194" s="219"/>
      <c r="H1194" s="110"/>
    </row>
    <row r="1195" spans="1:8" ht="12.75">
      <c r="A1195" s="111"/>
      <c r="B1195" s="112"/>
      <c r="C1195" s="112"/>
      <c r="D1195" s="112"/>
      <c r="E1195" s="112"/>
      <c r="F1195" s="108"/>
      <c r="G1195" s="219"/>
      <c r="H1195" s="110"/>
    </row>
    <row r="1196" spans="1:8" ht="12.75">
      <c r="A1196" s="111"/>
      <c r="B1196" s="112"/>
      <c r="C1196" s="112"/>
      <c r="D1196" s="112"/>
      <c r="E1196" s="112"/>
      <c r="F1196" s="108"/>
      <c r="G1196" s="219"/>
      <c r="H1196" s="110"/>
    </row>
    <row r="1197" spans="1:8" ht="12.75">
      <c r="A1197" s="111"/>
      <c r="B1197" s="112"/>
      <c r="C1197" s="112"/>
      <c r="D1197" s="112"/>
      <c r="E1197" s="112"/>
      <c r="F1197" s="108"/>
      <c r="G1197" s="219"/>
      <c r="H1197" s="110"/>
    </row>
    <row r="1198" spans="1:8" ht="12.75">
      <c r="A1198" s="111"/>
      <c r="B1198" s="112"/>
      <c r="C1198" s="112"/>
      <c r="D1198" s="112"/>
      <c r="E1198" s="112"/>
      <c r="F1198" s="108"/>
      <c r="G1198" s="219"/>
      <c r="H1198" s="110"/>
    </row>
    <row r="1199" spans="1:8" ht="12.75">
      <c r="A1199" s="111"/>
      <c r="B1199" s="112"/>
      <c r="C1199" s="112"/>
      <c r="D1199" s="112"/>
      <c r="E1199" s="112"/>
      <c r="F1199" s="108"/>
      <c r="G1199" s="219"/>
      <c r="H1199" s="110"/>
    </row>
    <row r="1200" spans="1:8" ht="12.75">
      <c r="A1200" s="111"/>
      <c r="B1200" s="112"/>
      <c r="C1200" s="112"/>
      <c r="D1200" s="112"/>
      <c r="E1200" s="112"/>
      <c r="F1200" s="108"/>
      <c r="G1200" s="219"/>
      <c r="H1200" s="110"/>
    </row>
    <row r="1201" spans="1:8" ht="12.75">
      <c r="A1201" s="111"/>
      <c r="B1201" s="112"/>
      <c r="C1201" s="112"/>
      <c r="D1201" s="112"/>
      <c r="E1201" s="112"/>
      <c r="F1201" s="108"/>
      <c r="G1201" s="219"/>
      <c r="H1201" s="110"/>
    </row>
    <row r="1202" spans="1:8" ht="12.75">
      <c r="A1202" s="111"/>
      <c r="B1202" s="112"/>
      <c r="C1202" s="112"/>
      <c r="D1202" s="112"/>
      <c r="E1202" s="112"/>
      <c r="F1202" s="108"/>
      <c r="G1202" s="219"/>
      <c r="H1202" s="110"/>
    </row>
    <row r="1203" spans="1:8" ht="12.75">
      <c r="A1203" s="111"/>
      <c r="B1203" s="112"/>
      <c r="C1203" s="112"/>
      <c r="D1203" s="112"/>
      <c r="E1203" s="112"/>
      <c r="F1203" s="108"/>
      <c r="G1203" s="219"/>
      <c r="H1203" s="110"/>
    </row>
    <row r="1204" spans="1:8" ht="12.75">
      <c r="A1204" s="111"/>
      <c r="B1204" s="112"/>
      <c r="C1204" s="112"/>
      <c r="D1204" s="112"/>
      <c r="E1204" s="112"/>
      <c r="F1204" s="108"/>
      <c r="G1204" s="219"/>
      <c r="H1204" s="110"/>
    </row>
    <row r="1205" spans="1:8" ht="12.75">
      <c r="A1205" s="111"/>
      <c r="B1205" s="112"/>
      <c r="C1205" s="112"/>
      <c r="D1205" s="112"/>
      <c r="E1205" s="112"/>
      <c r="F1205" s="108"/>
      <c r="G1205" s="219"/>
      <c r="H1205" s="110"/>
    </row>
    <row r="1206" spans="1:8" ht="12.75">
      <c r="A1206" s="111"/>
      <c r="B1206" s="112"/>
      <c r="C1206" s="112"/>
      <c r="D1206" s="112"/>
      <c r="E1206" s="112"/>
      <c r="F1206" s="108"/>
      <c r="G1206" s="219"/>
      <c r="H1206" s="110"/>
    </row>
    <row r="1207" spans="1:8" ht="12.75">
      <c r="A1207" s="111"/>
      <c r="B1207" s="112"/>
      <c r="C1207" s="112"/>
      <c r="D1207" s="112"/>
      <c r="E1207" s="112"/>
      <c r="F1207" s="108"/>
      <c r="G1207" s="219"/>
      <c r="H1207" s="110"/>
    </row>
    <row r="1208" spans="1:8" ht="12.75">
      <c r="A1208" s="111"/>
      <c r="B1208" s="112"/>
      <c r="C1208" s="112"/>
      <c r="D1208" s="112"/>
      <c r="E1208" s="112"/>
      <c r="F1208" s="108"/>
      <c r="G1208" s="219"/>
      <c r="H1208" s="110"/>
    </row>
    <row r="1209" spans="1:8" ht="12.75">
      <c r="A1209" s="111"/>
      <c r="B1209" s="112"/>
      <c r="C1209" s="112"/>
      <c r="D1209" s="112"/>
      <c r="E1209" s="112"/>
      <c r="F1209" s="108"/>
      <c r="G1209" s="219"/>
      <c r="H1209" s="110"/>
    </row>
    <row r="1210" spans="1:8" ht="12.75">
      <c r="A1210" s="111"/>
      <c r="B1210" s="112"/>
      <c r="C1210" s="112"/>
      <c r="D1210" s="112"/>
      <c r="E1210" s="112"/>
      <c r="F1210" s="108"/>
      <c r="G1210" s="219"/>
      <c r="H1210" s="110"/>
    </row>
    <row r="1211" spans="1:8" ht="12.75">
      <c r="A1211" s="111"/>
      <c r="B1211" s="112"/>
      <c r="C1211" s="112"/>
      <c r="D1211" s="112"/>
      <c r="E1211" s="112"/>
      <c r="F1211" s="108"/>
      <c r="G1211" s="219"/>
      <c r="H1211" s="110"/>
    </row>
    <row r="1212" spans="1:8" ht="12.75">
      <c r="A1212" s="111"/>
      <c r="B1212" s="112"/>
      <c r="C1212" s="112"/>
      <c r="D1212" s="112"/>
      <c r="E1212" s="112"/>
      <c r="F1212" s="108"/>
      <c r="G1212" s="219"/>
      <c r="H1212" s="110"/>
    </row>
    <row r="1213" spans="1:8" ht="12.75">
      <c r="A1213" s="111"/>
      <c r="B1213" s="112"/>
      <c r="C1213" s="112"/>
      <c r="D1213" s="112"/>
      <c r="E1213" s="112"/>
      <c r="F1213" s="108"/>
      <c r="G1213" s="219"/>
      <c r="H1213" s="110"/>
    </row>
    <row r="1214" spans="1:8" ht="12.75">
      <c r="A1214" s="111"/>
      <c r="B1214" s="112"/>
      <c r="C1214" s="112"/>
      <c r="D1214" s="112"/>
      <c r="E1214" s="112"/>
      <c r="F1214" s="108"/>
      <c r="G1214" s="219"/>
      <c r="H1214" s="110"/>
    </row>
    <row r="1215" spans="1:8" ht="12.75">
      <c r="A1215" s="111"/>
      <c r="B1215" s="112"/>
      <c r="C1215" s="112"/>
      <c r="D1215" s="112"/>
      <c r="E1215" s="112"/>
      <c r="F1215" s="108"/>
      <c r="G1215" s="219"/>
      <c r="H1215" s="110"/>
    </row>
    <row r="1216" spans="1:8" ht="12.75">
      <c r="A1216" s="111"/>
      <c r="B1216" s="112"/>
      <c r="C1216" s="112"/>
      <c r="D1216" s="112"/>
      <c r="E1216" s="112"/>
      <c r="F1216" s="108"/>
      <c r="G1216" s="219"/>
      <c r="H1216" s="110"/>
    </row>
    <row r="1217" spans="1:8" ht="12.75">
      <c r="A1217" s="111"/>
      <c r="B1217" s="112"/>
      <c r="C1217" s="112"/>
      <c r="D1217" s="112"/>
      <c r="E1217" s="112"/>
      <c r="F1217" s="108"/>
      <c r="G1217" s="219"/>
      <c r="H1217" s="110"/>
    </row>
    <row r="1218" spans="1:8" ht="12.75">
      <c r="A1218" s="111"/>
      <c r="B1218" s="112"/>
      <c r="C1218" s="112"/>
      <c r="D1218" s="112"/>
      <c r="E1218" s="112"/>
      <c r="F1218" s="108"/>
      <c r="G1218" s="219"/>
      <c r="H1218" s="110"/>
    </row>
    <row r="1219" spans="1:8" ht="12.75">
      <c r="A1219" s="111"/>
      <c r="B1219" s="112"/>
      <c r="C1219" s="112"/>
      <c r="D1219" s="112"/>
      <c r="E1219" s="112"/>
      <c r="F1219" s="108"/>
      <c r="G1219" s="219"/>
      <c r="H1219" s="110"/>
    </row>
    <row r="1220" spans="1:8" ht="12.75">
      <c r="A1220" s="111"/>
      <c r="B1220" s="112"/>
      <c r="C1220" s="112"/>
      <c r="D1220" s="112"/>
      <c r="E1220" s="112"/>
      <c r="F1220" s="108"/>
      <c r="G1220" s="219"/>
      <c r="H1220" s="110"/>
    </row>
    <row r="1221" spans="1:8" ht="12.75">
      <c r="A1221" s="111"/>
      <c r="B1221" s="112"/>
      <c r="C1221" s="112"/>
      <c r="D1221" s="112"/>
      <c r="E1221" s="112"/>
      <c r="F1221" s="108"/>
      <c r="G1221" s="219"/>
      <c r="H1221" s="110"/>
    </row>
    <row r="1222" spans="1:8" ht="12.75">
      <c r="A1222" s="111"/>
      <c r="B1222" s="112"/>
      <c r="C1222" s="112"/>
      <c r="D1222" s="112"/>
      <c r="E1222" s="112"/>
      <c r="F1222" s="108"/>
      <c r="G1222" s="219"/>
      <c r="H1222" s="110"/>
    </row>
    <row r="1223" spans="1:8" ht="12.75">
      <c r="A1223" s="111"/>
      <c r="B1223" s="112"/>
      <c r="C1223" s="112"/>
      <c r="D1223" s="112"/>
      <c r="E1223" s="112"/>
      <c r="F1223" s="108"/>
      <c r="G1223" s="219"/>
      <c r="H1223" s="110"/>
    </row>
    <row r="1224" spans="1:8" ht="12.75">
      <c r="A1224" s="111"/>
      <c r="B1224" s="112"/>
      <c r="C1224" s="112"/>
      <c r="D1224" s="112"/>
      <c r="E1224" s="112"/>
      <c r="F1224" s="108"/>
      <c r="G1224" s="219"/>
      <c r="H1224" s="110"/>
    </row>
    <row r="1225" spans="1:8" ht="12.75">
      <c r="A1225" s="111"/>
      <c r="B1225" s="112"/>
      <c r="C1225" s="112"/>
      <c r="D1225" s="112"/>
      <c r="E1225" s="112"/>
      <c r="F1225" s="108"/>
      <c r="G1225" s="219"/>
      <c r="H1225" s="110"/>
    </row>
    <row r="1226" spans="1:8" ht="12.75">
      <c r="A1226" s="111"/>
      <c r="B1226" s="112"/>
      <c r="C1226" s="112"/>
      <c r="D1226" s="112"/>
      <c r="E1226" s="112"/>
      <c r="F1226" s="108"/>
      <c r="G1226" s="219"/>
      <c r="H1226" s="110"/>
    </row>
    <row r="1227" spans="1:8" ht="12.75">
      <c r="A1227" s="111"/>
      <c r="B1227" s="112"/>
      <c r="C1227" s="112"/>
      <c r="D1227" s="112"/>
      <c r="E1227" s="112"/>
      <c r="F1227" s="108"/>
      <c r="G1227" s="219"/>
      <c r="H1227" s="110"/>
    </row>
    <row r="1228" spans="1:8" ht="12.75">
      <c r="A1228" s="111"/>
      <c r="B1228" s="112"/>
      <c r="C1228" s="112"/>
      <c r="D1228" s="112"/>
      <c r="E1228" s="112"/>
      <c r="F1228" s="108"/>
      <c r="G1228" s="219"/>
      <c r="H1228" s="110"/>
    </row>
    <row r="1229" spans="1:8" ht="12.75">
      <c r="A1229" s="111"/>
      <c r="B1229" s="112"/>
      <c r="C1229" s="112"/>
      <c r="D1229" s="112"/>
      <c r="E1229" s="112"/>
      <c r="F1229" s="108"/>
      <c r="G1229" s="219"/>
      <c r="H1229" s="110"/>
    </row>
    <row r="1230" spans="1:8" ht="12.75">
      <c r="A1230" s="111"/>
      <c r="B1230" s="112"/>
      <c r="C1230" s="112"/>
      <c r="D1230" s="112"/>
      <c r="E1230" s="112"/>
      <c r="F1230" s="108"/>
      <c r="G1230" s="219"/>
      <c r="H1230" s="110"/>
    </row>
    <row r="1231" spans="1:8" ht="12.75">
      <c r="A1231" s="111"/>
      <c r="B1231" s="112"/>
      <c r="C1231" s="112"/>
      <c r="D1231" s="112"/>
      <c r="E1231" s="112"/>
      <c r="F1231" s="108"/>
      <c r="G1231" s="219"/>
      <c r="H1231" s="110"/>
    </row>
    <row r="1232" spans="1:8" ht="12.75">
      <c r="A1232" s="111"/>
      <c r="B1232" s="112"/>
      <c r="C1232" s="112"/>
      <c r="D1232" s="112"/>
      <c r="E1232" s="112"/>
      <c r="F1232" s="108"/>
      <c r="G1232" s="219"/>
      <c r="H1232" s="110"/>
    </row>
    <row r="1233" spans="1:8" ht="12.75">
      <c r="A1233" s="111"/>
      <c r="B1233" s="112"/>
      <c r="C1233" s="112"/>
      <c r="D1233" s="112"/>
      <c r="E1233" s="112"/>
      <c r="F1233" s="108"/>
      <c r="G1233" s="219"/>
      <c r="H1233" s="110"/>
    </row>
    <row r="1234" spans="1:8" ht="12.75">
      <c r="A1234" s="111"/>
      <c r="B1234" s="112"/>
      <c r="C1234" s="112"/>
      <c r="D1234" s="112"/>
      <c r="E1234" s="112"/>
      <c r="F1234" s="108"/>
      <c r="G1234" s="219"/>
      <c r="H1234" s="110"/>
    </row>
    <row r="1235" spans="1:8" ht="12.75">
      <c r="A1235" s="111"/>
      <c r="B1235" s="112"/>
      <c r="C1235" s="112"/>
      <c r="D1235" s="112"/>
      <c r="E1235" s="112"/>
      <c r="F1235" s="108"/>
      <c r="G1235" s="219"/>
      <c r="H1235" s="110"/>
    </row>
    <row r="1236" spans="1:8" ht="12.75">
      <c r="A1236" s="111"/>
      <c r="B1236" s="112"/>
      <c r="C1236" s="112"/>
      <c r="D1236" s="112"/>
      <c r="E1236" s="112"/>
      <c r="F1236" s="108"/>
      <c r="G1236" s="219"/>
      <c r="H1236" s="110"/>
    </row>
    <row r="1237" spans="1:8" ht="12.75">
      <c r="A1237" s="111"/>
      <c r="B1237" s="112"/>
      <c r="C1237" s="112"/>
      <c r="D1237" s="112"/>
      <c r="E1237" s="112"/>
      <c r="F1237" s="108"/>
      <c r="G1237" s="219"/>
      <c r="H1237" s="110"/>
    </row>
    <row r="1238" spans="1:8" ht="12.75">
      <c r="A1238" s="111"/>
      <c r="B1238" s="112"/>
      <c r="C1238" s="112"/>
      <c r="D1238" s="112"/>
      <c r="E1238" s="112"/>
      <c r="F1238" s="108"/>
      <c r="G1238" s="219"/>
      <c r="H1238" s="110"/>
    </row>
    <row r="1239" spans="1:8" ht="12.75">
      <c r="A1239" s="111"/>
      <c r="B1239" s="112"/>
      <c r="C1239" s="112"/>
      <c r="D1239" s="112"/>
      <c r="E1239" s="112"/>
      <c r="F1239" s="108"/>
      <c r="G1239" s="219"/>
      <c r="H1239" s="110"/>
    </row>
    <row r="1240" spans="1:8" ht="12.75">
      <c r="A1240" s="111"/>
      <c r="B1240" s="112"/>
      <c r="C1240" s="112"/>
      <c r="D1240" s="112"/>
      <c r="E1240" s="112"/>
      <c r="F1240" s="108"/>
      <c r="G1240" s="219"/>
      <c r="H1240" s="110"/>
    </row>
    <row r="1241" spans="1:8" ht="12.75">
      <c r="A1241" s="111"/>
      <c r="B1241" s="112"/>
      <c r="C1241" s="112"/>
      <c r="D1241" s="112"/>
      <c r="E1241" s="112"/>
      <c r="F1241" s="108"/>
      <c r="G1241" s="219"/>
      <c r="H1241" s="110"/>
    </row>
    <row r="1242" spans="1:8" ht="12.75">
      <c r="A1242" s="111"/>
      <c r="B1242" s="112"/>
      <c r="C1242" s="112"/>
      <c r="D1242" s="112"/>
      <c r="E1242" s="112"/>
      <c r="F1242" s="108"/>
      <c r="G1242" s="219"/>
      <c r="H1242" s="110"/>
    </row>
    <row r="1243" spans="1:8" ht="12.75">
      <c r="A1243" s="111"/>
      <c r="B1243" s="112"/>
      <c r="C1243" s="112"/>
      <c r="D1243" s="112"/>
      <c r="E1243" s="112"/>
      <c r="F1243" s="108"/>
      <c r="G1243" s="219"/>
      <c r="H1243" s="110"/>
    </row>
    <row r="1244" spans="1:8" ht="12.75">
      <c r="A1244" s="111"/>
      <c r="B1244" s="112"/>
      <c r="C1244" s="112"/>
      <c r="D1244" s="112"/>
      <c r="E1244" s="112"/>
      <c r="F1244" s="108"/>
      <c r="G1244" s="219"/>
      <c r="H1244" s="110"/>
    </row>
    <row r="1245" spans="1:8" ht="12.75">
      <c r="A1245" s="111"/>
      <c r="B1245" s="112"/>
      <c r="C1245" s="112"/>
      <c r="D1245" s="112"/>
      <c r="E1245" s="112"/>
      <c r="F1245" s="108"/>
      <c r="G1245" s="219"/>
      <c r="H1245" s="110"/>
    </row>
    <row r="1246" spans="1:8" ht="12.75">
      <c r="A1246" s="111"/>
      <c r="B1246" s="112"/>
      <c r="C1246" s="112"/>
      <c r="D1246" s="112"/>
      <c r="E1246" s="112"/>
      <c r="F1246" s="108"/>
      <c r="G1246" s="219"/>
      <c r="H1246" s="110"/>
    </row>
    <row r="1247" spans="1:8" ht="12.75">
      <c r="A1247" s="111"/>
      <c r="B1247" s="112"/>
      <c r="C1247" s="112"/>
      <c r="D1247" s="112"/>
      <c r="E1247" s="112"/>
      <c r="F1247" s="108"/>
      <c r="G1247" s="219"/>
      <c r="H1247" s="110"/>
    </row>
    <row r="1248" spans="1:8" ht="12.75">
      <c r="A1248" s="111"/>
      <c r="B1248" s="112"/>
      <c r="C1248" s="112"/>
      <c r="D1248" s="112"/>
      <c r="E1248" s="112"/>
      <c r="F1248" s="108"/>
      <c r="G1248" s="219"/>
      <c r="H1248" s="110"/>
    </row>
    <row r="1249" spans="1:8" ht="12.75">
      <c r="A1249" s="111"/>
      <c r="B1249" s="112"/>
      <c r="C1249" s="112"/>
      <c r="D1249" s="112"/>
      <c r="E1249" s="112"/>
      <c r="F1249" s="108"/>
      <c r="G1249" s="219"/>
      <c r="H1249" s="110"/>
    </row>
    <row r="1250" spans="1:8" ht="12.75">
      <c r="A1250" s="111"/>
      <c r="B1250" s="112"/>
      <c r="C1250" s="112"/>
      <c r="D1250" s="112"/>
      <c r="E1250" s="112"/>
      <c r="F1250" s="108"/>
      <c r="G1250" s="219"/>
      <c r="H1250" s="110"/>
    </row>
    <row r="1251" spans="1:8" ht="12.75">
      <c r="A1251" s="111"/>
      <c r="B1251" s="112"/>
      <c r="C1251" s="112"/>
      <c r="D1251" s="112"/>
      <c r="E1251" s="112"/>
      <c r="F1251" s="108"/>
      <c r="G1251" s="219"/>
      <c r="H1251" s="110"/>
    </row>
    <row r="1252" spans="1:8" ht="12.75">
      <c r="A1252" s="111"/>
      <c r="B1252" s="112"/>
      <c r="C1252" s="112"/>
      <c r="D1252" s="112"/>
      <c r="E1252" s="112"/>
      <c r="F1252" s="108"/>
      <c r="G1252" s="219"/>
      <c r="H1252" s="110"/>
    </row>
    <row r="1253" spans="1:8" ht="12.75">
      <c r="A1253" s="111"/>
      <c r="B1253" s="112"/>
      <c r="C1253" s="112"/>
      <c r="D1253" s="112"/>
      <c r="E1253" s="112"/>
      <c r="F1253" s="108"/>
      <c r="G1253" s="219"/>
      <c r="H1253" s="110"/>
    </row>
    <row r="1254" spans="1:8" ht="12.75">
      <c r="A1254" s="111"/>
      <c r="B1254" s="112"/>
      <c r="C1254" s="112"/>
      <c r="D1254" s="112"/>
      <c r="E1254" s="112"/>
      <c r="F1254" s="108"/>
      <c r="G1254" s="219"/>
      <c r="H1254" s="110"/>
    </row>
    <row r="1255" spans="1:8" ht="12.75">
      <c r="A1255" s="111"/>
      <c r="B1255" s="112"/>
      <c r="C1255" s="112"/>
      <c r="D1255" s="112"/>
      <c r="E1255" s="112"/>
      <c r="F1255" s="108"/>
      <c r="G1255" s="219"/>
      <c r="H1255" s="110"/>
    </row>
    <row r="1256" spans="1:8" ht="12.75">
      <c r="A1256" s="111"/>
      <c r="B1256" s="112"/>
      <c r="C1256" s="112"/>
      <c r="D1256" s="112"/>
      <c r="E1256" s="112"/>
      <c r="F1256" s="108"/>
      <c r="G1256" s="219"/>
      <c r="H1256" s="110"/>
    </row>
    <row r="1257" spans="1:8" ht="12.75">
      <c r="A1257" s="111"/>
      <c r="B1257" s="112"/>
      <c r="C1257" s="112"/>
      <c r="D1257" s="112"/>
      <c r="E1257" s="112"/>
      <c r="F1257" s="108"/>
      <c r="G1257" s="219"/>
      <c r="H1257" s="110"/>
    </row>
    <row r="1258" spans="1:8" ht="12.75">
      <c r="A1258" s="111"/>
      <c r="B1258" s="112"/>
      <c r="C1258" s="112"/>
      <c r="D1258" s="112"/>
      <c r="E1258" s="112"/>
      <c r="F1258" s="108"/>
      <c r="G1258" s="219"/>
      <c r="H1258" s="110"/>
    </row>
    <row r="1259" spans="1:8" ht="12.75">
      <c r="A1259" s="111"/>
      <c r="B1259" s="112"/>
      <c r="C1259" s="112"/>
      <c r="D1259" s="112"/>
      <c r="E1259" s="112"/>
      <c r="F1259" s="108"/>
      <c r="G1259" s="219"/>
      <c r="H1259" s="110"/>
    </row>
    <row r="1260" spans="1:8" ht="12.75">
      <c r="A1260" s="111"/>
      <c r="B1260" s="112"/>
      <c r="C1260" s="112"/>
      <c r="D1260" s="112"/>
      <c r="E1260" s="112"/>
      <c r="F1260" s="108"/>
      <c r="G1260" s="219"/>
      <c r="H1260" s="110"/>
    </row>
    <row r="1261" spans="1:8" ht="12.75">
      <c r="A1261" s="111"/>
      <c r="B1261" s="112"/>
      <c r="C1261" s="112"/>
      <c r="D1261" s="112"/>
      <c r="E1261" s="112"/>
      <c r="F1261" s="108"/>
      <c r="G1261" s="219"/>
      <c r="H1261" s="110"/>
    </row>
    <row r="1262" spans="1:8" ht="12.75">
      <c r="A1262" s="111"/>
      <c r="B1262" s="112"/>
      <c r="C1262" s="112"/>
      <c r="D1262" s="112"/>
      <c r="E1262" s="112"/>
      <c r="F1262" s="108"/>
      <c r="G1262" s="219"/>
      <c r="H1262" s="110"/>
    </row>
    <row r="1263" spans="1:8" ht="12.75">
      <c r="A1263" s="111"/>
      <c r="B1263" s="112"/>
      <c r="C1263" s="112"/>
      <c r="D1263" s="112"/>
      <c r="E1263" s="112"/>
      <c r="F1263" s="108"/>
      <c r="G1263" s="219"/>
      <c r="H1263" s="110"/>
    </row>
    <row r="1264" spans="1:8" ht="12.75">
      <c r="A1264" s="111"/>
      <c r="B1264" s="112"/>
      <c r="C1264" s="112"/>
      <c r="D1264" s="112"/>
      <c r="E1264" s="112"/>
      <c r="F1264" s="108"/>
      <c r="G1264" s="219"/>
      <c r="H1264" s="110"/>
    </row>
    <row r="1265" spans="1:8" ht="12.75">
      <c r="A1265" s="111"/>
      <c r="B1265" s="112"/>
      <c r="C1265" s="112"/>
      <c r="D1265" s="112"/>
      <c r="E1265" s="112"/>
      <c r="F1265" s="108"/>
      <c r="G1265" s="219"/>
      <c r="H1265" s="110"/>
    </row>
    <row r="1266" spans="1:8" ht="12.75">
      <c r="A1266" s="111"/>
      <c r="B1266" s="112"/>
      <c r="C1266" s="112"/>
      <c r="D1266" s="112"/>
      <c r="E1266" s="112"/>
      <c r="F1266" s="108"/>
      <c r="G1266" s="219"/>
      <c r="H1266" s="110"/>
    </row>
    <row r="1267" spans="1:8" ht="12.75">
      <c r="A1267" s="111"/>
      <c r="B1267" s="112"/>
      <c r="C1267" s="112"/>
      <c r="D1267" s="112"/>
      <c r="E1267" s="112"/>
      <c r="F1267" s="108"/>
      <c r="G1267" s="219"/>
      <c r="H1267" s="110"/>
    </row>
    <row r="1268" spans="1:8" ht="12.75">
      <c r="A1268" s="111"/>
      <c r="B1268" s="112"/>
      <c r="C1268" s="112"/>
      <c r="D1268" s="112"/>
      <c r="E1268" s="112"/>
      <c r="F1268" s="108"/>
      <c r="G1268" s="219"/>
      <c r="H1268" s="110"/>
    </row>
    <row r="1269" spans="1:8" ht="12.75">
      <c r="A1269" s="111"/>
      <c r="B1269" s="112"/>
      <c r="C1269" s="112"/>
      <c r="D1269" s="112"/>
      <c r="E1269" s="112"/>
      <c r="F1269" s="108"/>
      <c r="G1269" s="219"/>
      <c r="H1269" s="110"/>
    </row>
    <row r="1270" spans="1:8" ht="12.75">
      <c r="A1270" s="111"/>
      <c r="B1270" s="112"/>
      <c r="C1270" s="112"/>
      <c r="D1270" s="112"/>
      <c r="E1270" s="112"/>
      <c r="F1270" s="108"/>
      <c r="G1270" s="219"/>
      <c r="H1270" s="110"/>
    </row>
    <row r="1271" spans="1:8" ht="12.75">
      <c r="A1271" s="111"/>
      <c r="B1271" s="112"/>
      <c r="C1271" s="112"/>
      <c r="D1271" s="112"/>
      <c r="E1271" s="112"/>
      <c r="F1271" s="108"/>
      <c r="G1271" s="219"/>
      <c r="H1271" s="110"/>
    </row>
    <row r="1272" spans="1:8" ht="12.75">
      <c r="A1272" s="111"/>
      <c r="B1272" s="112"/>
      <c r="C1272" s="112"/>
      <c r="D1272" s="112"/>
      <c r="E1272" s="112"/>
      <c r="F1272" s="108"/>
      <c r="G1272" s="219"/>
      <c r="H1272" s="110"/>
    </row>
    <row r="1273" spans="1:8" ht="12.75">
      <c r="A1273" s="111"/>
      <c r="B1273" s="112"/>
      <c r="C1273" s="112"/>
      <c r="D1273" s="112"/>
      <c r="E1273" s="112"/>
      <c r="F1273" s="108"/>
      <c r="G1273" s="219"/>
      <c r="H1273" s="110"/>
    </row>
    <row r="1274" spans="1:8" ht="12.75">
      <c r="A1274" s="111"/>
      <c r="B1274" s="112"/>
      <c r="C1274" s="112"/>
      <c r="D1274" s="112"/>
      <c r="E1274" s="112"/>
      <c r="F1274" s="108"/>
      <c r="G1274" s="219"/>
      <c r="H1274" s="110"/>
    </row>
    <row r="1275" spans="1:8" ht="12.75">
      <c r="A1275" s="111"/>
      <c r="B1275" s="112"/>
      <c r="C1275" s="112"/>
      <c r="D1275" s="112"/>
      <c r="E1275" s="112"/>
      <c r="F1275" s="108"/>
      <c r="G1275" s="219"/>
      <c r="H1275" s="110"/>
    </row>
    <row r="1276" spans="1:8" ht="12.75">
      <c r="A1276" s="111"/>
      <c r="B1276" s="112"/>
      <c r="C1276" s="112"/>
      <c r="D1276" s="112"/>
      <c r="E1276" s="112"/>
      <c r="F1276" s="108"/>
      <c r="G1276" s="219"/>
      <c r="H1276" s="110"/>
    </row>
    <row r="1277" spans="1:8" ht="12.75">
      <c r="A1277" s="111"/>
      <c r="B1277" s="112"/>
      <c r="C1277" s="112"/>
      <c r="D1277" s="112"/>
      <c r="E1277" s="112"/>
      <c r="F1277" s="108"/>
      <c r="G1277" s="219"/>
      <c r="H1277" s="110"/>
    </row>
    <row r="1278" spans="1:8" ht="12.75">
      <c r="A1278" s="111"/>
      <c r="B1278" s="112"/>
      <c r="C1278" s="112"/>
      <c r="D1278" s="112"/>
      <c r="E1278" s="112"/>
      <c r="F1278" s="108"/>
      <c r="G1278" s="219"/>
      <c r="H1278" s="110"/>
    </row>
    <row r="1279" spans="1:8" ht="12.75">
      <c r="A1279" s="111"/>
      <c r="B1279" s="112"/>
      <c r="C1279" s="112"/>
      <c r="D1279" s="112"/>
      <c r="E1279" s="112"/>
      <c r="F1279" s="108"/>
      <c r="G1279" s="219"/>
      <c r="H1279" s="110"/>
    </row>
    <row r="1280" spans="1:8" ht="12.75">
      <c r="A1280" s="111"/>
      <c r="B1280" s="112"/>
      <c r="C1280" s="112"/>
      <c r="D1280" s="112"/>
      <c r="E1280" s="112"/>
      <c r="F1280" s="108"/>
      <c r="G1280" s="219"/>
      <c r="H1280" s="110"/>
    </row>
    <row r="1281" spans="1:8" ht="12.75">
      <c r="A1281" s="111"/>
      <c r="B1281" s="112"/>
      <c r="C1281" s="112"/>
      <c r="D1281" s="112"/>
      <c r="E1281" s="112"/>
      <c r="F1281" s="108"/>
      <c r="G1281" s="219"/>
      <c r="H1281" s="110"/>
    </row>
    <row r="1282" spans="1:8" ht="12.75">
      <c r="A1282" s="111"/>
      <c r="B1282" s="112"/>
      <c r="C1282" s="112"/>
      <c r="D1282" s="112"/>
      <c r="E1282" s="112"/>
      <c r="F1282" s="108"/>
      <c r="G1282" s="219"/>
      <c r="H1282" s="110"/>
    </row>
    <row r="1283" spans="1:8" ht="12.75">
      <c r="A1283" s="111"/>
      <c r="B1283" s="112"/>
      <c r="C1283" s="112"/>
      <c r="D1283" s="112"/>
      <c r="E1283" s="112"/>
      <c r="F1283" s="108"/>
      <c r="G1283" s="219"/>
      <c r="H1283" s="110"/>
    </row>
    <row r="1284" spans="1:8" ht="12.75">
      <c r="A1284" s="111"/>
      <c r="B1284" s="112"/>
      <c r="C1284" s="112"/>
      <c r="D1284" s="112"/>
      <c r="E1284" s="112"/>
      <c r="F1284" s="108"/>
      <c r="G1284" s="219"/>
      <c r="H1284" s="110"/>
    </row>
    <row r="1285" spans="1:8" ht="12.75">
      <c r="A1285" s="111"/>
      <c r="B1285" s="112"/>
      <c r="C1285" s="112"/>
      <c r="D1285" s="112"/>
      <c r="E1285" s="112"/>
      <c r="F1285" s="108"/>
      <c r="G1285" s="219"/>
      <c r="H1285" s="110"/>
    </row>
    <row r="1286" spans="1:8" ht="12.75">
      <c r="A1286" s="111"/>
      <c r="B1286" s="112"/>
      <c r="C1286" s="112"/>
      <c r="D1286" s="112"/>
      <c r="E1286" s="112"/>
      <c r="F1286" s="108"/>
      <c r="G1286" s="219"/>
      <c r="H1286" s="110"/>
    </row>
    <row r="1287" spans="1:8" ht="12.75">
      <c r="A1287" s="111"/>
      <c r="B1287" s="112"/>
      <c r="C1287" s="112"/>
      <c r="D1287" s="112"/>
      <c r="E1287" s="112"/>
      <c r="F1287" s="108"/>
      <c r="G1287" s="219"/>
      <c r="H1287" s="110"/>
    </row>
    <row r="1288" spans="1:8" ht="12.75">
      <c r="A1288" s="111"/>
      <c r="B1288" s="112"/>
      <c r="C1288" s="112"/>
      <c r="D1288" s="112"/>
      <c r="E1288" s="112"/>
      <c r="F1288" s="108"/>
      <c r="G1288" s="219"/>
      <c r="H1288" s="110"/>
    </row>
    <row r="1289" spans="1:8" ht="12.75">
      <c r="A1289" s="111"/>
      <c r="B1289" s="112"/>
      <c r="C1289" s="112"/>
      <c r="D1289" s="112"/>
      <c r="E1289" s="112"/>
      <c r="F1289" s="108"/>
      <c r="G1289" s="219"/>
      <c r="H1289" s="110"/>
    </row>
    <row r="1290" spans="1:8" ht="12.75">
      <c r="A1290" s="111"/>
      <c r="B1290" s="112"/>
      <c r="C1290" s="112"/>
      <c r="D1290" s="112"/>
      <c r="E1290" s="112"/>
      <c r="F1290" s="108"/>
      <c r="G1290" s="219"/>
      <c r="H1290" s="110"/>
    </row>
    <row r="1291" spans="1:8" ht="12.75">
      <c r="A1291" s="111"/>
      <c r="B1291" s="112"/>
      <c r="C1291" s="112"/>
      <c r="D1291" s="112"/>
      <c r="E1291" s="112"/>
      <c r="F1291" s="108"/>
      <c r="G1291" s="219"/>
      <c r="H1291" s="110"/>
    </row>
    <row r="1292" spans="1:8" ht="12.75">
      <c r="A1292" s="111"/>
      <c r="B1292" s="112"/>
      <c r="C1292" s="112"/>
      <c r="D1292" s="112"/>
      <c r="E1292" s="112"/>
      <c r="F1292" s="108"/>
      <c r="G1292" s="219"/>
      <c r="H1292" s="110"/>
    </row>
    <row r="1293" spans="1:8" ht="12.75">
      <c r="A1293" s="111"/>
      <c r="B1293" s="112"/>
      <c r="C1293" s="112"/>
      <c r="D1293" s="112"/>
      <c r="E1293" s="112"/>
      <c r="F1293" s="108"/>
      <c r="G1293" s="219"/>
      <c r="H1293" s="110"/>
    </row>
    <row r="1294" spans="1:8" ht="12.75">
      <c r="A1294" s="111"/>
      <c r="B1294" s="112"/>
      <c r="C1294" s="112"/>
      <c r="D1294" s="112"/>
      <c r="E1294" s="112"/>
      <c r="F1294" s="108"/>
      <c r="G1294" s="219"/>
      <c r="H1294" s="110"/>
    </row>
    <row r="1295" spans="1:8" ht="12.75">
      <c r="A1295" s="111"/>
      <c r="B1295" s="112"/>
      <c r="C1295" s="112"/>
      <c r="D1295" s="112"/>
      <c r="E1295" s="112"/>
      <c r="F1295" s="108"/>
      <c r="G1295" s="219"/>
      <c r="H1295" s="110"/>
    </row>
    <row r="1296" spans="1:8" ht="12.75">
      <c r="A1296" s="111"/>
      <c r="B1296" s="112"/>
      <c r="C1296" s="112"/>
      <c r="D1296" s="112"/>
      <c r="E1296" s="112"/>
      <c r="F1296" s="108"/>
      <c r="G1296" s="219"/>
      <c r="H1296" s="110"/>
    </row>
    <row r="1297" spans="1:8" ht="12.75">
      <c r="A1297" s="111"/>
      <c r="B1297" s="112"/>
      <c r="C1297" s="112"/>
      <c r="D1297" s="112"/>
      <c r="E1297" s="112"/>
      <c r="F1297" s="108"/>
      <c r="G1297" s="219"/>
      <c r="H1297" s="110"/>
    </row>
    <row r="1298" spans="1:8" ht="12.75">
      <c r="A1298" s="111"/>
      <c r="B1298" s="112"/>
      <c r="C1298" s="112"/>
      <c r="D1298" s="112"/>
      <c r="E1298" s="112"/>
      <c r="F1298" s="108"/>
      <c r="G1298" s="219"/>
      <c r="H1298" s="110"/>
    </row>
    <row r="1299" spans="1:8" ht="12.75">
      <c r="A1299" s="111"/>
      <c r="B1299" s="112"/>
      <c r="C1299" s="112"/>
      <c r="D1299" s="112"/>
      <c r="E1299" s="112"/>
      <c r="F1299" s="108"/>
      <c r="G1299" s="219"/>
      <c r="H1299" s="110"/>
    </row>
    <row r="1300" spans="1:8" ht="12.75">
      <c r="A1300" s="111"/>
      <c r="B1300" s="112"/>
      <c r="C1300" s="112"/>
      <c r="D1300" s="112"/>
      <c r="E1300" s="112"/>
      <c r="F1300" s="108"/>
      <c r="G1300" s="219"/>
      <c r="H1300" s="110"/>
    </row>
    <row r="1301" spans="1:8" ht="12.75">
      <c r="A1301" s="111"/>
      <c r="B1301" s="112"/>
      <c r="C1301" s="112"/>
      <c r="D1301" s="112"/>
      <c r="E1301" s="112"/>
      <c r="F1301" s="108"/>
      <c r="G1301" s="219"/>
      <c r="H1301" s="110"/>
    </row>
    <row r="1302" spans="1:8" ht="12.75">
      <c r="A1302" s="111"/>
      <c r="B1302" s="112"/>
      <c r="C1302" s="112"/>
      <c r="D1302" s="112"/>
      <c r="E1302" s="112"/>
      <c r="F1302" s="108"/>
      <c r="G1302" s="219"/>
      <c r="H1302" s="110"/>
    </row>
    <row r="1303" spans="1:8" ht="12.75">
      <c r="A1303" s="111"/>
      <c r="B1303" s="112"/>
      <c r="C1303" s="112"/>
      <c r="D1303" s="112"/>
      <c r="E1303" s="112"/>
      <c r="F1303" s="108"/>
      <c r="G1303" s="219"/>
      <c r="H1303" s="110"/>
    </row>
    <row r="1304" spans="1:8" ht="12.75">
      <c r="A1304" s="111"/>
      <c r="B1304" s="112"/>
      <c r="C1304" s="112"/>
      <c r="D1304" s="112"/>
      <c r="E1304" s="112"/>
      <c r="F1304" s="108"/>
      <c r="G1304" s="219"/>
      <c r="H1304" s="110"/>
    </row>
    <row r="1305" spans="1:8" ht="12.75">
      <c r="A1305" s="111"/>
      <c r="B1305" s="112"/>
      <c r="C1305" s="112"/>
      <c r="D1305" s="112"/>
      <c r="E1305" s="112"/>
      <c r="F1305" s="108"/>
      <c r="G1305" s="219"/>
      <c r="H1305" s="110"/>
    </row>
    <row r="1306" spans="1:8" ht="12.75">
      <c r="A1306" s="111"/>
      <c r="B1306" s="112"/>
      <c r="C1306" s="112"/>
      <c r="D1306" s="112"/>
      <c r="E1306" s="112"/>
      <c r="F1306" s="108"/>
      <c r="G1306" s="219"/>
      <c r="H1306" s="110"/>
    </row>
    <row r="1307" spans="1:8" ht="12.75">
      <c r="A1307" s="111"/>
      <c r="B1307" s="112"/>
      <c r="C1307" s="112"/>
      <c r="D1307" s="112"/>
      <c r="E1307" s="112"/>
      <c r="F1307" s="108"/>
      <c r="G1307" s="219"/>
      <c r="H1307" s="110"/>
    </row>
    <row r="1308" spans="1:8" ht="12.75">
      <c r="A1308" s="111"/>
      <c r="B1308" s="112"/>
      <c r="C1308" s="112"/>
      <c r="D1308" s="112"/>
      <c r="E1308" s="112"/>
      <c r="F1308" s="108"/>
      <c r="G1308" s="219"/>
      <c r="H1308" s="110"/>
    </row>
    <row r="1309" spans="1:8" ht="12.75">
      <c r="A1309" s="111"/>
      <c r="B1309" s="112"/>
      <c r="C1309" s="112"/>
      <c r="D1309" s="112"/>
      <c r="E1309" s="112"/>
      <c r="F1309" s="108"/>
      <c r="G1309" s="219"/>
      <c r="H1309" s="110"/>
    </row>
    <row r="1310" spans="1:8" ht="12.75">
      <c r="A1310" s="111"/>
      <c r="B1310" s="112"/>
      <c r="C1310" s="112"/>
      <c r="D1310" s="112"/>
      <c r="E1310" s="112"/>
      <c r="F1310" s="108"/>
      <c r="G1310" s="219"/>
      <c r="H1310" s="110"/>
    </row>
    <row r="1311" spans="1:8" ht="12.75">
      <c r="A1311" s="111"/>
      <c r="B1311" s="112"/>
      <c r="C1311" s="112"/>
      <c r="D1311" s="112"/>
      <c r="E1311" s="112"/>
      <c r="F1311" s="108"/>
      <c r="G1311" s="219"/>
      <c r="H1311" s="110"/>
    </row>
    <row r="1312" spans="1:8" ht="12.75">
      <c r="A1312" s="111"/>
      <c r="B1312" s="112"/>
      <c r="C1312" s="112"/>
      <c r="D1312" s="112"/>
      <c r="E1312" s="112"/>
      <c r="F1312" s="108"/>
      <c r="G1312" s="219"/>
      <c r="H1312" s="110"/>
    </row>
    <row r="1313" spans="1:8" ht="12.75">
      <c r="A1313" s="111"/>
      <c r="B1313" s="112"/>
      <c r="C1313" s="112"/>
      <c r="D1313" s="112"/>
      <c r="E1313" s="112"/>
      <c r="F1313" s="108"/>
      <c r="G1313" s="219"/>
      <c r="H1313" s="110"/>
    </row>
    <row r="1314" spans="1:8" ht="12.75">
      <c r="A1314" s="111"/>
      <c r="B1314" s="112"/>
      <c r="C1314" s="112"/>
      <c r="D1314" s="112"/>
      <c r="E1314" s="112"/>
      <c r="F1314" s="108"/>
      <c r="G1314" s="219"/>
      <c r="H1314" s="110"/>
    </row>
    <row r="1315" spans="1:8" ht="12.75">
      <c r="A1315" s="111"/>
      <c r="B1315" s="112"/>
      <c r="C1315" s="112"/>
      <c r="D1315" s="112"/>
      <c r="E1315" s="112"/>
      <c r="F1315" s="108"/>
      <c r="G1315" s="219"/>
      <c r="H1315" s="110"/>
    </row>
    <row r="1316" spans="1:8" ht="12.75">
      <c r="A1316" s="111"/>
      <c r="B1316" s="112"/>
      <c r="C1316" s="112"/>
      <c r="D1316" s="112"/>
      <c r="E1316" s="112"/>
      <c r="F1316" s="108"/>
      <c r="G1316" s="219"/>
      <c r="H1316" s="110"/>
    </row>
    <row r="1317" spans="1:8" ht="12.75">
      <c r="A1317" s="111"/>
      <c r="B1317" s="112"/>
      <c r="C1317" s="112"/>
      <c r="D1317" s="112"/>
      <c r="E1317" s="112"/>
      <c r="F1317" s="108"/>
      <c r="G1317" s="219"/>
      <c r="H1317" s="110"/>
    </row>
    <row r="1318" spans="1:8" ht="12.75">
      <c r="A1318" s="111"/>
      <c r="B1318" s="112"/>
      <c r="C1318" s="112"/>
      <c r="D1318" s="112"/>
      <c r="E1318" s="112"/>
      <c r="F1318" s="108"/>
      <c r="G1318" s="219"/>
      <c r="H1318" s="110"/>
    </row>
    <row r="1319" spans="1:8" ht="12.75">
      <c r="A1319" s="111"/>
      <c r="B1319" s="112"/>
      <c r="C1319" s="112"/>
      <c r="D1319" s="112"/>
      <c r="E1319" s="112"/>
      <c r="F1319" s="108"/>
      <c r="G1319" s="219"/>
      <c r="H1319" s="110"/>
    </row>
    <row r="1320" spans="1:8" ht="12.75">
      <c r="A1320" s="111"/>
      <c r="B1320" s="112"/>
      <c r="C1320" s="112"/>
      <c r="D1320" s="112"/>
      <c r="E1320" s="112"/>
      <c r="F1320" s="108"/>
      <c r="G1320" s="219"/>
      <c r="H1320" s="110"/>
    </row>
    <row r="1321" spans="1:8" ht="12.75">
      <c r="A1321" s="111"/>
      <c r="B1321" s="112"/>
      <c r="C1321" s="112"/>
      <c r="D1321" s="112"/>
      <c r="E1321" s="112"/>
      <c r="F1321" s="108"/>
      <c r="G1321" s="219"/>
      <c r="H1321" s="110"/>
    </row>
    <row r="1322" spans="1:8" ht="12.75">
      <c r="A1322" s="111"/>
      <c r="B1322" s="112"/>
      <c r="C1322" s="112"/>
      <c r="D1322" s="112"/>
      <c r="E1322" s="112"/>
      <c r="F1322" s="108"/>
      <c r="G1322" s="219"/>
      <c r="H1322" s="110"/>
    </row>
    <row r="1323" spans="1:8" ht="12.75">
      <c r="A1323" s="111"/>
      <c r="B1323" s="112"/>
      <c r="C1323" s="112"/>
      <c r="D1323" s="112"/>
      <c r="E1323" s="112"/>
      <c r="F1323" s="108"/>
      <c r="G1323" s="219"/>
      <c r="H1323" s="110"/>
    </row>
    <row r="1324" spans="1:8" ht="12.75">
      <c r="A1324" s="111"/>
      <c r="B1324" s="112"/>
      <c r="C1324" s="112"/>
      <c r="D1324" s="112"/>
      <c r="E1324" s="112"/>
      <c r="F1324" s="108"/>
      <c r="G1324" s="219"/>
      <c r="H1324" s="110"/>
    </row>
    <row r="1325" spans="1:8" ht="12.75">
      <c r="A1325" s="111"/>
      <c r="B1325" s="112"/>
      <c r="C1325" s="112"/>
      <c r="D1325" s="112"/>
      <c r="E1325" s="112"/>
      <c r="F1325" s="108"/>
      <c r="G1325" s="219"/>
      <c r="H1325" s="110"/>
    </row>
    <row r="1326" spans="1:8" ht="12.75">
      <c r="A1326" s="111"/>
      <c r="B1326" s="112"/>
      <c r="C1326" s="112"/>
      <c r="D1326" s="112"/>
      <c r="E1326" s="112"/>
      <c r="F1326" s="108"/>
      <c r="G1326" s="219"/>
      <c r="H1326" s="110"/>
    </row>
    <row r="1327" spans="1:8" ht="12.75">
      <c r="A1327" s="111"/>
      <c r="B1327" s="112"/>
      <c r="C1327" s="112"/>
      <c r="D1327" s="112"/>
      <c r="E1327" s="112"/>
      <c r="F1327" s="108"/>
      <c r="G1327" s="219"/>
      <c r="H1327" s="110"/>
    </row>
    <row r="1328" spans="1:8" ht="12.75">
      <c r="A1328" s="111"/>
      <c r="B1328" s="112"/>
      <c r="C1328" s="112"/>
      <c r="D1328" s="112"/>
      <c r="E1328" s="112"/>
      <c r="F1328" s="108"/>
      <c r="G1328" s="219"/>
      <c r="H1328" s="110"/>
    </row>
    <row r="1329" spans="1:8" ht="12.75">
      <c r="A1329" s="111"/>
      <c r="B1329" s="112"/>
      <c r="C1329" s="112"/>
      <c r="D1329" s="112"/>
      <c r="E1329" s="112"/>
      <c r="F1329" s="108"/>
      <c r="G1329" s="219"/>
      <c r="H1329" s="110"/>
    </row>
    <row r="1330" spans="1:8" ht="12.75">
      <c r="A1330" s="111"/>
      <c r="B1330" s="112"/>
      <c r="C1330" s="112"/>
      <c r="D1330" s="112"/>
      <c r="E1330" s="112"/>
      <c r="F1330" s="108"/>
      <c r="G1330" s="219"/>
      <c r="H1330" s="110"/>
    </row>
    <row r="1331" spans="1:8" ht="12.75">
      <c r="A1331" s="111"/>
      <c r="B1331" s="112"/>
      <c r="C1331" s="112"/>
      <c r="D1331" s="112"/>
      <c r="E1331" s="112"/>
      <c r="F1331" s="108"/>
      <c r="G1331" s="219"/>
      <c r="H1331" s="110"/>
    </row>
    <row r="1332" spans="1:8" ht="12.75">
      <c r="A1332" s="111"/>
      <c r="B1332" s="112"/>
      <c r="C1332" s="112"/>
      <c r="D1332" s="112"/>
      <c r="E1332" s="112"/>
      <c r="F1332" s="108"/>
      <c r="G1332" s="219"/>
      <c r="H1332" s="110"/>
    </row>
    <row r="1333" spans="1:8" ht="12.75">
      <c r="A1333" s="111"/>
      <c r="B1333" s="112"/>
      <c r="C1333" s="112"/>
      <c r="D1333" s="112"/>
      <c r="E1333" s="112"/>
      <c r="F1333" s="108"/>
      <c r="G1333" s="219"/>
      <c r="H1333" s="110"/>
    </row>
    <row r="1334" spans="1:8" ht="12.75">
      <c r="A1334" s="111"/>
      <c r="B1334" s="112"/>
      <c r="C1334" s="112"/>
      <c r="D1334" s="112"/>
      <c r="E1334" s="112"/>
      <c r="F1334" s="108"/>
      <c r="G1334" s="219"/>
      <c r="H1334" s="110"/>
    </row>
    <row r="1335" spans="1:8" ht="12.75">
      <c r="A1335" s="111"/>
      <c r="B1335" s="112"/>
      <c r="C1335" s="112"/>
      <c r="D1335" s="112"/>
      <c r="E1335" s="112"/>
      <c r="F1335" s="108"/>
      <c r="G1335" s="219"/>
      <c r="H1335" s="110"/>
    </row>
    <row r="1336" spans="1:8" ht="12.75">
      <c r="A1336" s="111"/>
      <c r="B1336" s="112"/>
      <c r="C1336" s="112"/>
      <c r="D1336" s="112"/>
      <c r="E1336" s="112"/>
      <c r="F1336" s="108"/>
      <c r="G1336" s="219"/>
      <c r="H1336" s="110"/>
    </row>
    <row r="1337" spans="1:8" ht="12.75">
      <c r="A1337" s="111"/>
      <c r="B1337" s="112"/>
      <c r="C1337" s="112"/>
      <c r="D1337" s="112"/>
      <c r="E1337" s="112"/>
      <c r="F1337" s="108"/>
      <c r="G1337" s="219"/>
      <c r="H1337" s="110"/>
    </row>
    <row r="1338" spans="1:8" ht="12.75">
      <c r="A1338" s="111"/>
      <c r="B1338" s="112"/>
      <c r="C1338" s="112"/>
      <c r="D1338" s="112"/>
      <c r="E1338" s="112"/>
      <c r="F1338" s="108"/>
      <c r="G1338" s="219"/>
      <c r="H1338" s="110"/>
    </row>
    <row r="1339" spans="1:8" ht="12.75">
      <c r="A1339" s="111"/>
      <c r="B1339" s="112"/>
      <c r="C1339" s="112"/>
      <c r="D1339" s="112"/>
      <c r="E1339" s="112"/>
      <c r="F1339" s="108"/>
      <c r="G1339" s="219"/>
      <c r="H1339" s="110"/>
    </row>
    <row r="1340" spans="1:8" ht="12.75">
      <c r="A1340" s="111"/>
      <c r="B1340" s="112"/>
      <c r="C1340" s="112"/>
      <c r="D1340" s="112"/>
      <c r="E1340" s="112"/>
      <c r="F1340" s="108"/>
      <c r="G1340" s="219"/>
      <c r="H1340" s="110"/>
    </row>
    <row r="1341" spans="1:8" ht="12.75">
      <c r="A1341" s="111"/>
      <c r="B1341" s="112"/>
      <c r="C1341" s="112"/>
      <c r="D1341" s="112"/>
      <c r="E1341" s="112"/>
      <c r="F1341" s="108"/>
      <c r="G1341" s="219"/>
      <c r="H1341" s="110"/>
    </row>
    <row r="1342" spans="1:8" ht="12.75">
      <c r="A1342" s="111"/>
      <c r="B1342" s="112"/>
      <c r="C1342" s="112"/>
      <c r="D1342" s="112"/>
      <c r="E1342" s="112"/>
      <c r="F1342" s="108"/>
      <c r="G1342" s="219"/>
      <c r="H1342" s="110"/>
    </row>
    <row r="1343" spans="1:8" ht="12.75">
      <c r="A1343" s="111"/>
      <c r="B1343" s="112"/>
      <c r="C1343" s="112"/>
      <c r="D1343" s="112"/>
      <c r="E1343" s="112"/>
      <c r="F1343" s="108"/>
      <c r="G1343" s="219"/>
      <c r="H1343" s="110"/>
    </row>
    <row r="1344" spans="1:8" ht="12.75">
      <c r="A1344" s="111"/>
      <c r="B1344" s="112"/>
      <c r="C1344" s="112"/>
      <c r="D1344" s="112"/>
      <c r="E1344" s="112"/>
      <c r="F1344" s="108"/>
      <c r="G1344" s="219"/>
      <c r="H1344" s="110"/>
    </row>
    <row r="1345" spans="1:8" ht="12.75">
      <c r="A1345" s="111"/>
      <c r="B1345" s="112"/>
      <c r="C1345" s="112"/>
      <c r="D1345" s="112"/>
      <c r="E1345" s="112"/>
      <c r="F1345" s="108"/>
      <c r="G1345" s="219"/>
      <c r="H1345" s="110"/>
    </row>
    <row r="1346" spans="1:8" ht="12.75">
      <c r="A1346" s="111"/>
      <c r="B1346" s="112"/>
      <c r="C1346" s="112"/>
      <c r="D1346" s="112"/>
      <c r="E1346" s="112"/>
      <c r="F1346" s="108"/>
      <c r="G1346" s="219"/>
      <c r="H1346" s="110"/>
    </row>
    <row r="1347" spans="1:8" ht="12.75">
      <c r="A1347" s="111"/>
      <c r="B1347" s="112"/>
      <c r="C1347" s="112"/>
      <c r="D1347" s="112"/>
      <c r="E1347" s="112"/>
      <c r="F1347" s="108"/>
      <c r="G1347" s="219"/>
      <c r="H1347" s="110"/>
    </row>
    <row r="1348" spans="1:8" ht="12.75">
      <c r="A1348" s="111"/>
      <c r="B1348" s="112"/>
      <c r="C1348" s="112"/>
      <c r="D1348" s="112"/>
      <c r="E1348" s="112"/>
      <c r="F1348" s="108"/>
      <c r="G1348" s="219"/>
      <c r="H1348" s="110"/>
    </row>
    <row r="1349" spans="1:8" ht="12.75">
      <c r="A1349" s="111"/>
      <c r="B1349" s="112"/>
      <c r="C1349" s="112"/>
      <c r="D1349" s="112"/>
      <c r="E1349" s="112"/>
      <c r="F1349" s="108"/>
      <c r="G1349" s="219"/>
      <c r="H1349" s="110"/>
    </row>
    <row r="1350" spans="1:8" ht="12.75">
      <c r="A1350" s="111"/>
      <c r="B1350" s="112"/>
      <c r="C1350" s="112"/>
      <c r="D1350" s="112"/>
      <c r="E1350" s="112"/>
      <c r="F1350" s="108"/>
      <c r="G1350" s="219"/>
      <c r="H1350" s="110"/>
    </row>
    <row r="1351" spans="1:8" ht="12.75">
      <c r="A1351" s="111"/>
      <c r="B1351" s="112"/>
      <c r="C1351" s="112"/>
      <c r="D1351" s="112"/>
      <c r="E1351" s="112"/>
      <c r="F1351" s="108"/>
      <c r="G1351" s="219"/>
      <c r="H1351" s="110"/>
    </row>
    <row r="1352" spans="1:8" ht="12.75">
      <c r="A1352" s="111"/>
      <c r="B1352" s="112"/>
      <c r="C1352" s="112"/>
      <c r="D1352" s="112"/>
      <c r="E1352" s="112"/>
      <c r="F1352" s="108"/>
      <c r="G1352" s="219"/>
      <c r="H1352" s="110"/>
    </row>
    <row r="1353" spans="1:8" ht="12.75">
      <c r="A1353" s="111"/>
      <c r="B1353" s="112"/>
      <c r="C1353" s="112"/>
      <c r="D1353" s="112"/>
      <c r="E1353" s="112"/>
      <c r="F1353" s="108"/>
      <c r="G1353" s="219"/>
      <c r="H1353" s="110"/>
    </row>
    <row r="1354" spans="1:8" ht="12.75">
      <c r="A1354" s="111"/>
      <c r="B1354" s="112"/>
      <c r="C1354" s="112"/>
      <c r="D1354" s="112"/>
      <c r="E1354" s="112"/>
      <c r="F1354" s="108"/>
      <c r="G1354" s="219"/>
      <c r="H1354" s="110"/>
    </row>
    <row r="1355" spans="1:8" ht="12.75">
      <c r="A1355" s="111"/>
      <c r="B1355" s="112"/>
      <c r="C1355" s="112"/>
      <c r="D1355" s="112"/>
      <c r="E1355" s="112"/>
      <c r="F1355" s="108"/>
      <c r="G1355" s="219"/>
      <c r="H1355" s="110"/>
    </row>
    <row r="1356" spans="1:8" ht="12.75">
      <c r="A1356" s="111"/>
      <c r="B1356" s="112"/>
      <c r="C1356" s="112"/>
      <c r="D1356" s="112"/>
      <c r="E1356" s="112"/>
      <c r="F1356" s="108"/>
      <c r="G1356" s="219"/>
      <c r="H1356" s="110"/>
    </row>
    <row r="1357" spans="1:8" ht="12.75">
      <c r="A1357" s="111"/>
      <c r="B1357" s="112"/>
      <c r="C1357" s="112"/>
      <c r="D1357" s="112"/>
      <c r="E1357" s="112"/>
      <c r="F1357" s="108"/>
      <c r="G1357" s="219"/>
      <c r="H1357" s="110"/>
    </row>
    <row r="1358" spans="1:8" ht="12.75">
      <c r="A1358" s="111"/>
      <c r="B1358" s="112"/>
      <c r="C1358" s="112"/>
      <c r="D1358" s="112"/>
      <c r="E1358" s="112"/>
      <c r="F1358" s="108"/>
      <c r="G1358" s="219"/>
      <c r="H1358" s="110"/>
    </row>
    <row r="1359" spans="1:8" ht="12.75">
      <c r="A1359" s="111"/>
      <c r="B1359" s="112"/>
      <c r="C1359" s="112"/>
      <c r="D1359" s="112"/>
      <c r="E1359" s="112"/>
      <c r="F1359" s="108"/>
      <c r="G1359" s="219"/>
      <c r="H1359" s="110"/>
    </row>
    <row r="1360" spans="1:8" ht="12.75">
      <c r="A1360" s="111"/>
      <c r="B1360" s="112"/>
      <c r="C1360" s="112"/>
      <c r="D1360" s="112"/>
      <c r="E1360" s="112"/>
      <c r="F1360" s="108"/>
      <c r="G1360" s="219"/>
      <c r="H1360" s="110"/>
    </row>
    <row r="1361" spans="1:8" ht="12.75">
      <c r="A1361" s="111"/>
      <c r="B1361" s="112"/>
      <c r="C1361" s="112"/>
      <c r="D1361" s="112"/>
      <c r="E1361" s="112"/>
      <c r="F1361" s="108"/>
      <c r="G1361" s="219"/>
      <c r="H1361" s="110"/>
    </row>
    <row r="1362" spans="1:8" ht="12.75">
      <c r="A1362" s="111"/>
      <c r="B1362" s="112"/>
      <c r="C1362" s="112"/>
      <c r="D1362" s="112"/>
      <c r="E1362" s="112"/>
      <c r="F1362" s="108"/>
      <c r="G1362" s="219"/>
      <c r="H1362" s="110"/>
    </row>
    <row r="1363" spans="1:8" ht="12.75">
      <c r="A1363" s="111"/>
      <c r="B1363" s="112"/>
      <c r="C1363" s="112"/>
      <c r="D1363" s="112"/>
      <c r="E1363" s="112"/>
      <c r="F1363" s="108"/>
      <c r="G1363" s="219"/>
      <c r="H1363" s="110"/>
    </row>
    <row r="1364" spans="1:8" ht="12.75">
      <c r="A1364" s="111"/>
      <c r="B1364" s="112"/>
      <c r="C1364" s="112"/>
      <c r="D1364" s="112"/>
      <c r="E1364" s="112"/>
      <c r="F1364" s="108"/>
      <c r="G1364" s="219"/>
      <c r="H1364" s="110"/>
    </row>
    <row r="1365" spans="1:8" ht="12.75">
      <c r="A1365" s="111"/>
      <c r="B1365" s="112"/>
      <c r="C1365" s="112"/>
      <c r="D1365" s="112"/>
      <c r="E1365" s="112"/>
      <c r="F1365" s="108"/>
      <c r="G1365" s="219"/>
      <c r="H1365" s="110"/>
    </row>
    <row r="1366" spans="1:8" ht="12.75">
      <c r="A1366" s="111"/>
      <c r="B1366" s="112"/>
      <c r="C1366" s="112"/>
      <c r="D1366" s="112"/>
      <c r="E1366" s="112"/>
      <c r="F1366" s="108"/>
      <c r="G1366" s="219"/>
      <c r="H1366" s="110"/>
    </row>
    <row r="1367" spans="1:8" ht="12.75">
      <c r="A1367" s="111"/>
      <c r="B1367" s="112"/>
      <c r="C1367" s="112"/>
      <c r="D1367" s="112"/>
      <c r="E1367" s="112"/>
      <c r="F1367" s="108"/>
      <c r="G1367" s="219"/>
      <c r="H1367" s="110"/>
    </row>
    <row r="1368" spans="1:8" ht="12.75">
      <c r="A1368" s="111"/>
      <c r="B1368" s="112"/>
      <c r="C1368" s="112"/>
      <c r="D1368" s="112"/>
      <c r="E1368" s="112"/>
      <c r="F1368" s="108"/>
      <c r="G1368" s="219"/>
      <c r="H1368" s="110"/>
    </row>
    <row r="1369" spans="1:8" ht="12.75">
      <c r="A1369" s="111"/>
      <c r="B1369" s="112"/>
      <c r="C1369" s="112"/>
      <c r="D1369" s="112"/>
      <c r="E1369" s="112"/>
      <c r="F1369" s="108"/>
      <c r="G1369" s="219"/>
      <c r="H1369" s="110"/>
    </row>
    <row r="1370" spans="1:8" ht="12.75">
      <c r="A1370" s="111"/>
      <c r="B1370" s="112"/>
      <c r="C1370" s="112"/>
      <c r="D1370" s="112"/>
      <c r="E1370" s="112"/>
      <c r="F1370" s="108"/>
      <c r="G1370" s="219"/>
      <c r="H1370" s="110"/>
    </row>
    <row r="1371" spans="1:8" ht="12.75">
      <c r="A1371" s="111"/>
      <c r="B1371" s="112"/>
      <c r="C1371" s="112"/>
      <c r="D1371" s="112"/>
      <c r="E1371" s="112"/>
      <c r="F1371" s="108"/>
      <c r="G1371" s="219"/>
      <c r="H1371" s="110"/>
    </row>
    <row r="1372" spans="1:8" ht="12.75">
      <c r="A1372" s="111"/>
      <c r="B1372" s="112"/>
      <c r="C1372" s="112"/>
      <c r="D1372" s="112"/>
      <c r="E1372" s="112"/>
      <c r="F1372" s="108"/>
      <c r="G1372" s="219"/>
      <c r="H1372" s="110"/>
    </row>
    <row r="1373" spans="1:8" ht="12.75">
      <c r="A1373" s="111"/>
      <c r="B1373" s="112"/>
      <c r="C1373" s="112"/>
      <c r="D1373" s="112"/>
      <c r="E1373" s="112"/>
      <c r="F1373" s="108"/>
      <c r="G1373" s="219"/>
      <c r="H1373" s="110"/>
    </row>
    <row r="1374" spans="1:8" ht="12.75">
      <c r="A1374" s="111"/>
      <c r="B1374" s="112"/>
      <c r="C1374" s="112"/>
      <c r="D1374" s="112"/>
      <c r="E1374" s="112"/>
      <c r="F1374" s="108"/>
      <c r="G1374" s="219"/>
      <c r="H1374" s="110"/>
    </row>
    <row r="1375" spans="1:8" ht="12.75">
      <c r="A1375" s="111"/>
      <c r="B1375" s="112"/>
      <c r="C1375" s="112"/>
      <c r="D1375" s="112"/>
      <c r="E1375" s="112"/>
      <c r="F1375" s="108"/>
      <c r="G1375" s="219"/>
      <c r="H1375" s="110"/>
    </row>
    <row r="1376" spans="1:8" ht="12.75">
      <c r="A1376" s="111"/>
      <c r="B1376" s="112"/>
      <c r="C1376" s="112"/>
      <c r="D1376" s="112"/>
      <c r="E1376" s="112"/>
      <c r="F1376" s="108"/>
      <c r="G1376" s="219"/>
      <c r="H1376" s="110"/>
    </row>
    <row r="1377" spans="1:8" ht="12.75">
      <c r="A1377" s="111"/>
      <c r="B1377" s="112"/>
      <c r="C1377" s="112"/>
      <c r="D1377" s="112"/>
      <c r="E1377" s="112"/>
      <c r="F1377" s="108"/>
      <c r="G1377" s="219"/>
      <c r="H1377" s="110"/>
    </row>
    <row r="1378" spans="1:8" ht="12.75">
      <c r="A1378" s="111"/>
      <c r="B1378" s="112"/>
      <c r="C1378" s="112"/>
      <c r="D1378" s="112"/>
      <c r="E1378" s="112"/>
      <c r="F1378" s="108"/>
      <c r="G1378" s="219"/>
      <c r="H1378" s="110"/>
    </row>
    <row r="1379" spans="1:8" ht="12.75">
      <c r="A1379" s="111"/>
      <c r="B1379" s="112"/>
      <c r="C1379" s="112"/>
      <c r="D1379" s="112"/>
      <c r="E1379" s="112"/>
      <c r="F1379" s="108"/>
      <c r="G1379" s="219"/>
      <c r="H1379" s="110"/>
    </row>
    <row r="1380" spans="1:8" ht="12.75">
      <c r="A1380" s="111"/>
      <c r="B1380" s="112"/>
      <c r="C1380" s="112"/>
      <c r="D1380" s="112"/>
      <c r="E1380" s="112"/>
      <c r="F1380" s="108"/>
      <c r="G1380" s="219"/>
      <c r="H1380" s="110"/>
    </row>
    <row r="1381" spans="1:8" ht="12.75">
      <c r="A1381" s="111"/>
      <c r="B1381" s="112"/>
      <c r="C1381" s="112"/>
      <c r="D1381" s="112"/>
      <c r="E1381" s="112"/>
      <c r="F1381" s="108"/>
      <c r="G1381" s="219"/>
      <c r="H1381" s="110"/>
    </row>
    <row r="1382" spans="1:8" ht="12.75">
      <c r="A1382" s="111"/>
      <c r="B1382" s="112"/>
      <c r="C1382" s="112"/>
      <c r="D1382" s="112"/>
      <c r="E1382" s="112"/>
      <c r="F1382" s="108"/>
      <c r="G1382" s="219"/>
      <c r="H1382" s="110"/>
    </row>
    <row r="1383" spans="1:8" ht="12.75">
      <c r="A1383" s="111"/>
      <c r="B1383" s="112"/>
      <c r="C1383" s="112"/>
      <c r="D1383" s="112"/>
      <c r="E1383" s="112"/>
      <c r="F1383" s="108"/>
      <c r="G1383" s="219"/>
      <c r="H1383" s="110"/>
    </row>
    <row r="1384" spans="1:8" ht="12.75">
      <c r="A1384" s="111"/>
      <c r="B1384" s="112"/>
      <c r="C1384" s="112"/>
      <c r="D1384" s="112"/>
      <c r="E1384" s="112"/>
      <c r="F1384" s="108"/>
      <c r="G1384" s="219"/>
      <c r="H1384" s="110"/>
    </row>
    <row r="1385" spans="1:8" ht="12.75">
      <c r="A1385" s="111"/>
      <c r="B1385" s="112"/>
      <c r="C1385" s="112"/>
      <c r="D1385" s="112"/>
      <c r="E1385" s="112"/>
      <c r="F1385" s="108"/>
      <c r="G1385" s="219"/>
      <c r="H1385" s="110"/>
    </row>
    <row r="1386" spans="1:8" ht="12.75">
      <c r="A1386" s="111"/>
      <c r="B1386" s="112"/>
      <c r="C1386" s="112"/>
      <c r="D1386" s="112"/>
      <c r="E1386" s="112"/>
      <c r="F1386" s="108"/>
      <c r="G1386" s="219"/>
      <c r="H1386" s="110"/>
    </row>
    <row r="1387" spans="1:8" ht="12.75">
      <c r="A1387" s="111"/>
      <c r="B1387" s="112"/>
      <c r="C1387" s="112"/>
      <c r="D1387" s="112"/>
      <c r="E1387" s="112"/>
      <c r="F1387" s="108"/>
      <c r="G1387" s="219"/>
      <c r="H1387" s="110"/>
    </row>
    <row r="1388" spans="1:8" ht="12.75">
      <c r="A1388" s="111"/>
      <c r="B1388" s="112"/>
      <c r="C1388" s="112"/>
      <c r="D1388" s="112"/>
      <c r="E1388" s="112"/>
      <c r="F1388" s="108"/>
      <c r="G1388" s="219"/>
      <c r="H1388" s="110"/>
    </row>
    <row r="1389" spans="1:8" ht="12.75">
      <c r="A1389" s="111"/>
      <c r="B1389" s="112"/>
      <c r="C1389" s="112"/>
      <c r="D1389" s="112"/>
      <c r="E1389" s="112"/>
      <c r="F1389" s="108"/>
      <c r="G1389" s="219"/>
      <c r="H1389" s="110"/>
    </row>
    <row r="1390" spans="1:8" ht="12.75">
      <c r="A1390" s="111"/>
      <c r="B1390" s="112"/>
      <c r="C1390" s="112"/>
      <c r="D1390" s="112"/>
      <c r="E1390" s="112"/>
      <c r="F1390" s="108"/>
      <c r="G1390" s="219"/>
      <c r="H1390" s="110"/>
    </row>
    <row r="1391" spans="1:8" ht="12.75">
      <c r="A1391" s="111"/>
      <c r="B1391" s="112"/>
      <c r="C1391" s="112"/>
      <c r="D1391" s="112"/>
      <c r="E1391" s="112"/>
      <c r="F1391" s="108"/>
      <c r="G1391" s="219"/>
      <c r="H1391" s="110"/>
    </row>
    <row r="1392" spans="1:8" ht="12.75">
      <c r="A1392" s="111"/>
      <c r="B1392" s="112"/>
      <c r="C1392" s="112"/>
      <c r="D1392" s="112"/>
      <c r="E1392" s="112"/>
      <c r="F1392" s="108"/>
      <c r="G1392" s="219"/>
      <c r="H1392" s="110"/>
    </row>
    <row r="1393" spans="1:8" ht="12.75">
      <c r="A1393" s="111"/>
      <c r="B1393" s="112"/>
      <c r="C1393" s="112"/>
      <c r="D1393" s="112"/>
      <c r="E1393" s="112"/>
      <c r="F1393" s="108"/>
      <c r="G1393" s="219"/>
      <c r="H1393" s="110"/>
    </row>
    <row r="1394" spans="1:8" ht="12.75">
      <c r="A1394" s="111"/>
      <c r="B1394" s="112"/>
      <c r="C1394" s="112"/>
      <c r="D1394" s="112"/>
      <c r="E1394" s="112"/>
      <c r="F1394" s="108"/>
      <c r="G1394" s="219"/>
      <c r="H1394" s="110"/>
    </row>
    <row r="1395" spans="1:8" ht="12.75">
      <c r="A1395" s="111"/>
      <c r="B1395" s="112"/>
      <c r="C1395" s="112"/>
      <c r="D1395" s="112"/>
      <c r="E1395" s="112"/>
      <c r="F1395" s="108"/>
      <c r="G1395" s="219"/>
      <c r="H1395" s="110"/>
    </row>
    <row r="1396" spans="1:8" ht="12.75">
      <c r="A1396" s="111"/>
      <c r="B1396" s="112"/>
      <c r="C1396" s="112"/>
      <c r="D1396" s="112"/>
      <c r="E1396" s="112"/>
      <c r="F1396" s="108"/>
      <c r="G1396" s="219"/>
      <c r="H1396" s="110"/>
    </row>
    <row r="1397" spans="1:8" ht="12.75">
      <c r="A1397" s="111"/>
      <c r="B1397" s="112"/>
      <c r="C1397" s="112"/>
      <c r="D1397" s="112"/>
      <c r="E1397" s="112"/>
      <c r="F1397" s="108"/>
      <c r="G1397" s="219"/>
      <c r="H1397" s="110"/>
    </row>
    <row r="1398" spans="1:8" ht="12.75">
      <c r="A1398" s="111"/>
      <c r="B1398" s="112"/>
      <c r="C1398" s="112"/>
      <c r="D1398" s="112"/>
      <c r="E1398" s="112"/>
      <c r="F1398" s="108"/>
      <c r="G1398" s="219"/>
      <c r="H1398" s="110"/>
    </row>
    <row r="1399" spans="1:8" ht="12.75">
      <c r="A1399" s="111"/>
      <c r="B1399" s="112"/>
      <c r="C1399" s="112"/>
      <c r="D1399" s="112"/>
      <c r="E1399" s="112"/>
      <c r="F1399" s="108"/>
      <c r="G1399" s="219"/>
      <c r="H1399" s="110"/>
    </row>
    <row r="1400" spans="1:8" ht="12.75">
      <c r="A1400" s="111"/>
      <c r="B1400" s="112"/>
      <c r="C1400" s="112"/>
      <c r="D1400" s="112"/>
      <c r="E1400" s="112"/>
      <c r="F1400" s="108"/>
      <c r="G1400" s="219"/>
      <c r="H1400" s="110"/>
    </row>
    <row r="1401" spans="1:8" ht="12.75">
      <c r="A1401" s="111"/>
      <c r="B1401" s="112"/>
      <c r="C1401" s="112"/>
      <c r="D1401" s="112"/>
      <c r="E1401" s="112"/>
      <c r="F1401" s="108"/>
      <c r="G1401" s="219"/>
      <c r="H1401" s="110"/>
    </row>
    <row r="1402" spans="1:8" ht="12.75">
      <c r="A1402" s="111"/>
      <c r="B1402" s="112"/>
      <c r="C1402" s="112"/>
      <c r="D1402" s="112"/>
      <c r="E1402" s="112"/>
      <c r="F1402" s="108"/>
      <c r="G1402" s="219"/>
      <c r="H1402" s="110"/>
    </row>
    <row r="1403" spans="1:8" ht="12.75">
      <c r="A1403" s="111"/>
      <c r="B1403" s="112"/>
      <c r="C1403" s="112"/>
      <c r="D1403" s="112"/>
      <c r="E1403" s="112"/>
      <c r="F1403" s="108"/>
      <c r="G1403" s="219"/>
      <c r="H1403" s="110"/>
    </row>
    <row r="1404" spans="1:8" ht="12.75">
      <c r="A1404" s="111"/>
      <c r="B1404" s="112"/>
      <c r="C1404" s="112"/>
      <c r="D1404" s="112"/>
      <c r="E1404" s="112"/>
      <c r="F1404" s="108"/>
      <c r="G1404" s="219"/>
      <c r="H1404" s="110"/>
    </row>
    <row r="1405" spans="1:8" ht="12.75">
      <c r="A1405" s="111"/>
      <c r="B1405" s="112"/>
      <c r="C1405" s="112"/>
      <c r="D1405" s="112"/>
      <c r="E1405" s="112"/>
      <c r="F1405" s="108"/>
      <c r="G1405" s="219"/>
      <c r="H1405" s="110"/>
    </row>
    <row r="1406" spans="1:8" ht="12.75">
      <c r="A1406" s="111"/>
      <c r="B1406" s="112"/>
      <c r="C1406" s="112"/>
      <c r="D1406" s="112"/>
      <c r="E1406" s="112"/>
      <c r="F1406" s="108"/>
      <c r="G1406" s="219"/>
      <c r="H1406" s="110"/>
    </row>
    <row r="1407" spans="1:8" ht="12.75">
      <c r="A1407" s="111"/>
      <c r="B1407" s="112"/>
      <c r="C1407" s="112"/>
      <c r="D1407" s="112"/>
      <c r="E1407" s="112"/>
      <c r="F1407" s="108"/>
      <c r="G1407" s="219"/>
      <c r="H1407" s="110"/>
    </row>
    <row r="1408" spans="1:8" ht="12.75">
      <c r="A1408" s="111"/>
      <c r="B1408" s="112"/>
      <c r="C1408" s="112"/>
      <c r="D1408" s="112"/>
      <c r="E1408" s="112"/>
      <c r="F1408" s="108"/>
      <c r="G1408" s="219"/>
      <c r="H1408" s="110"/>
    </row>
    <row r="1409" spans="1:8" ht="12.75">
      <c r="A1409" s="111"/>
      <c r="B1409" s="112"/>
      <c r="C1409" s="112"/>
      <c r="D1409" s="112"/>
      <c r="E1409" s="112"/>
      <c r="F1409" s="108"/>
      <c r="G1409" s="219"/>
      <c r="H1409" s="110"/>
    </row>
    <row r="1410" spans="1:8" ht="12.75">
      <c r="A1410" s="111"/>
      <c r="B1410" s="112"/>
      <c r="C1410" s="112"/>
      <c r="D1410" s="112"/>
      <c r="E1410" s="112"/>
      <c r="F1410" s="108"/>
      <c r="G1410" s="219"/>
      <c r="H1410" s="110"/>
    </row>
    <row r="1411" spans="1:8" ht="12.75">
      <c r="A1411" s="111"/>
      <c r="B1411" s="112"/>
      <c r="C1411" s="112"/>
      <c r="D1411" s="112"/>
      <c r="E1411" s="112"/>
      <c r="F1411" s="108"/>
      <c r="G1411" s="219"/>
      <c r="H1411" s="110"/>
    </row>
    <row r="1412" spans="1:8" ht="12.75">
      <c r="A1412" s="111"/>
      <c r="B1412" s="112"/>
      <c r="C1412" s="112"/>
      <c r="D1412" s="112"/>
      <c r="E1412" s="112"/>
      <c r="F1412" s="108"/>
      <c r="G1412" s="219"/>
      <c r="H1412" s="110"/>
    </row>
    <row r="1413" spans="1:8" ht="12.75">
      <c r="A1413" s="111"/>
      <c r="B1413" s="112"/>
      <c r="C1413" s="112"/>
      <c r="D1413" s="112"/>
      <c r="E1413" s="112"/>
      <c r="F1413" s="108"/>
      <c r="G1413" s="219"/>
      <c r="H1413" s="110"/>
    </row>
    <row r="1414" spans="1:8" ht="12.75">
      <c r="A1414" s="111"/>
      <c r="B1414" s="112"/>
      <c r="C1414" s="112"/>
      <c r="D1414" s="112"/>
      <c r="E1414" s="112"/>
      <c r="F1414" s="108"/>
      <c r="G1414" s="219"/>
      <c r="H1414" s="110"/>
    </row>
    <row r="1415" spans="1:8" ht="12.75">
      <c r="A1415" s="111"/>
      <c r="B1415" s="112"/>
      <c r="C1415" s="112"/>
      <c r="D1415" s="112"/>
      <c r="E1415" s="112"/>
      <c r="F1415" s="108"/>
      <c r="G1415" s="219"/>
      <c r="H1415" s="110"/>
    </row>
    <row r="1416" spans="1:8" ht="12.75">
      <c r="A1416" s="111"/>
      <c r="B1416" s="112"/>
      <c r="C1416" s="112"/>
      <c r="D1416" s="112"/>
      <c r="E1416" s="112"/>
      <c r="F1416" s="108"/>
      <c r="G1416" s="219"/>
      <c r="H1416" s="110"/>
    </row>
    <row r="1417" spans="1:8" ht="12.75">
      <c r="A1417" s="111"/>
      <c r="B1417" s="112"/>
      <c r="C1417" s="112"/>
      <c r="D1417" s="112"/>
      <c r="E1417" s="112"/>
      <c r="F1417" s="108"/>
      <c r="G1417" s="219"/>
      <c r="H1417" s="110"/>
    </row>
    <row r="1418" spans="1:8" ht="12.75">
      <c r="A1418" s="111"/>
      <c r="B1418" s="112"/>
      <c r="C1418" s="112"/>
      <c r="D1418" s="112"/>
      <c r="E1418" s="112"/>
      <c r="F1418" s="108"/>
      <c r="G1418" s="219"/>
      <c r="H1418" s="110"/>
    </row>
    <row r="1419" spans="1:8" ht="12.75">
      <c r="A1419" s="111"/>
      <c r="B1419" s="112"/>
      <c r="C1419" s="112"/>
      <c r="D1419" s="112"/>
      <c r="E1419" s="112"/>
      <c r="F1419" s="108"/>
      <c r="G1419" s="219"/>
      <c r="H1419" s="110"/>
    </row>
    <row r="1420" spans="1:8" ht="12.75">
      <c r="A1420" s="111"/>
      <c r="B1420" s="112"/>
      <c r="C1420" s="112"/>
      <c r="D1420" s="112"/>
      <c r="E1420" s="112"/>
      <c r="F1420" s="108"/>
      <c r="G1420" s="219"/>
      <c r="H1420" s="110"/>
    </row>
    <row r="1421" spans="1:8" ht="12.75">
      <c r="A1421" s="111"/>
      <c r="B1421" s="112"/>
      <c r="C1421" s="112"/>
      <c r="D1421" s="112"/>
      <c r="E1421" s="112"/>
      <c r="F1421" s="108"/>
      <c r="G1421" s="219"/>
      <c r="H1421" s="110"/>
    </row>
    <row r="1422" spans="1:8" ht="12.75">
      <c r="A1422" s="111"/>
      <c r="B1422" s="112"/>
      <c r="C1422" s="112"/>
      <c r="D1422" s="112"/>
      <c r="E1422" s="112"/>
      <c r="F1422" s="108"/>
      <c r="G1422" s="219"/>
      <c r="H1422" s="110"/>
    </row>
    <row r="1423" spans="1:8" ht="12.75">
      <c r="A1423" s="111"/>
      <c r="B1423" s="112"/>
      <c r="C1423" s="112"/>
      <c r="D1423" s="112"/>
      <c r="E1423" s="112"/>
      <c r="F1423" s="108"/>
      <c r="G1423" s="219"/>
      <c r="H1423" s="110"/>
    </row>
    <row r="1424" spans="1:8" ht="12.75">
      <c r="A1424" s="111"/>
      <c r="B1424" s="112"/>
      <c r="C1424" s="112"/>
      <c r="D1424" s="112"/>
      <c r="E1424" s="112"/>
      <c r="F1424" s="108"/>
      <c r="G1424" s="219"/>
      <c r="H1424" s="110"/>
    </row>
    <row r="1425" spans="1:8" ht="12.75">
      <c r="A1425" s="111"/>
      <c r="B1425" s="112"/>
      <c r="C1425" s="112"/>
      <c r="D1425" s="112"/>
      <c r="E1425" s="112"/>
      <c r="F1425" s="108"/>
      <c r="G1425" s="219"/>
      <c r="H1425" s="110"/>
    </row>
    <row r="1426" spans="1:8" ht="12.75">
      <c r="A1426" s="111"/>
      <c r="B1426" s="112"/>
      <c r="C1426" s="112"/>
      <c r="D1426" s="112"/>
      <c r="E1426" s="112"/>
      <c r="F1426" s="108"/>
      <c r="G1426" s="219"/>
      <c r="H1426" s="110"/>
    </row>
    <row r="1427" spans="1:8" ht="12.75">
      <c r="A1427" s="111"/>
      <c r="B1427" s="112"/>
      <c r="C1427" s="112"/>
      <c r="D1427" s="112"/>
      <c r="E1427" s="112"/>
      <c r="F1427" s="108"/>
      <c r="G1427" s="219"/>
      <c r="H1427" s="110"/>
    </row>
    <row r="1428" spans="1:8" ht="12.75">
      <c r="A1428" s="111"/>
      <c r="B1428" s="112"/>
      <c r="C1428" s="112"/>
      <c r="D1428" s="112"/>
      <c r="E1428" s="112"/>
      <c r="F1428" s="108"/>
      <c r="G1428" s="219"/>
      <c r="H1428" s="110"/>
    </row>
    <row r="1429" spans="1:8" ht="12.75">
      <c r="A1429" s="111"/>
      <c r="B1429" s="112"/>
      <c r="C1429" s="112"/>
      <c r="D1429" s="112"/>
      <c r="E1429" s="112"/>
      <c r="F1429" s="108"/>
      <c r="G1429" s="219"/>
      <c r="H1429" s="110"/>
    </row>
    <row r="1430" spans="1:8" ht="12.75">
      <c r="A1430" s="111"/>
      <c r="B1430" s="112"/>
      <c r="C1430" s="112"/>
      <c r="D1430" s="112"/>
      <c r="E1430" s="112"/>
      <c r="F1430" s="108"/>
      <c r="G1430" s="219"/>
      <c r="H1430" s="110"/>
    </row>
    <row r="1431" spans="1:8" ht="12.75">
      <c r="A1431" s="111"/>
      <c r="B1431" s="112"/>
      <c r="C1431" s="112"/>
      <c r="D1431" s="112"/>
      <c r="E1431" s="112"/>
      <c r="F1431" s="108"/>
      <c r="G1431" s="219"/>
      <c r="H1431" s="110"/>
    </row>
    <row r="1432" spans="1:8" ht="12.75">
      <c r="A1432" s="111"/>
      <c r="B1432" s="112"/>
      <c r="C1432" s="112"/>
      <c r="D1432" s="112"/>
      <c r="E1432" s="112"/>
      <c r="F1432" s="108"/>
      <c r="G1432" s="219"/>
      <c r="H1432" s="110"/>
    </row>
    <row r="1433" spans="1:8" ht="12.75">
      <c r="A1433" s="111"/>
      <c r="B1433" s="112"/>
      <c r="C1433" s="112"/>
      <c r="D1433" s="112"/>
      <c r="E1433" s="112"/>
      <c r="F1433" s="108"/>
      <c r="G1433" s="219"/>
      <c r="H1433" s="110"/>
    </row>
    <row r="1434" spans="1:8" ht="12.75">
      <c r="A1434" s="111"/>
      <c r="B1434" s="112"/>
      <c r="C1434" s="112"/>
      <c r="D1434" s="108"/>
      <c r="E1434" s="112"/>
      <c r="F1434" s="108"/>
      <c r="G1434" s="219"/>
      <c r="H1434" s="110"/>
    </row>
    <row r="1435" spans="1:8" ht="12.75">
      <c r="A1435" s="111"/>
      <c r="B1435" s="112"/>
      <c r="C1435" s="112"/>
      <c r="D1435" s="108"/>
      <c r="E1435" s="112"/>
      <c r="F1435" s="108"/>
      <c r="G1435" s="219"/>
      <c r="H1435" s="110"/>
    </row>
    <row r="1436" spans="1:8" ht="12.75">
      <c r="A1436" s="111"/>
      <c r="B1436" s="112"/>
      <c r="C1436" s="112"/>
      <c r="D1436" s="108"/>
      <c r="E1436" s="112"/>
      <c r="F1436" s="108"/>
      <c r="G1436" s="219"/>
      <c r="H1436" s="110"/>
    </row>
    <row r="1437" spans="1:8" ht="12.75">
      <c r="A1437" s="111"/>
      <c r="B1437" s="112"/>
      <c r="C1437" s="112"/>
      <c r="D1437" s="108"/>
      <c r="E1437" s="112"/>
      <c r="F1437" s="108"/>
      <c r="G1437" s="219"/>
      <c r="H1437" s="110"/>
    </row>
    <row r="1438" spans="1:8" ht="12.75">
      <c r="A1438" s="111"/>
      <c r="B1438" s="112"/>
      <c r="C1438" s="112"/>
      <c r="D1438" s="108"/>
      <c r="E1438" s="112"/>
      <c r="F1438" s="108"/>
      <c r="G1438" s="219"/>
      <c r="H1438" s="110"/>
    </row>
    <row r="1439" spans="1:8" ht="12.75">
      <c r="A1439" s="111"/>
      <c r="B1439" s="112"/>
      <c r="C1439" s="112"/>
      <c r="D1439" s="108"/>
      <c r="E1439" s="112"/>
      <c r="F1439" s="108"/>
      <c r="G1439" s="219"/>
      <c r="H1439" s="110"/>
    </row>
    <row r="1440" spans="1:8" ht="12.75">
      <c r="A1440" s="111"/>
      <c r="B1440" s="112"/>
      <c r="C1440" s="112"/>
      <c r="D1440" s="108"/>
      <c r="E1440" s="112"/>
      <c r="F1440" s="108"/>
      <c r="G1440" s="219"/>
      <c r="H1440" s="110"/>
    </row>
    <row r="1441" spans="1:8" ht="12.75">
      <c r="A1441" s="111"/>
      <c r="B1441" s="112"/>
      <c r="C1441" s="112"/>
      <c r="D1441" s="108"/>
      <c r="E1441" s="112"/>
      <c r="F1441" s="108"/>
      <c r="G1441" s="219"/>
      <c r="H1441" s="110"/>
    </row>
    <row r="1442" spans="1:8" ht="12.75">
      <c r="A1442" s="111"/>
      <c r="B1442" s="112"/>
      <c r="C1442" s="112"/>
      <c r="D1442" s="108"/>
      <c r="E1442" s="112"/>
      <c r="F1442" s="108"/>
      <c r="G1442" s="219"/>
      <c r="H1442" s="110"/>
    </row>
    <row r="1443" spans="1:8" ht="12.75">
      <c r="A1443" s="111"/>
      <c r="B1443" s="112"/>
      <c r="C1443" s="112"/>
      <c r="D1443" s="108"/>
      <c r="E1443" s="112"/>
      <c r="F1443" s="108"/>
      <c r="G1443" s="219"/>
      <c r="H1443" s="110"/>
    </row>
    <row r="1444" spans="1:8" ht="12.75">
      <c r="A1444" s="111"/>
      <c r="B1444" s="112"/>
      <c r="C1444" s="112"/>
      <c r="D1444" s="108"/>
      <c r="E1444" s="112"/>
      <c r="F1444" s="108"/>
      <c r="G1444" s="219"/>
      <c r="H1444" s="110"/>
    </row>
    <row r="1445" spans="1:8" ht="12.75">
      <c r="A1445" s="111"/>
      <c r="B1445" s="112"/>
      <c r="C1445" s="112"/>
      <c r="D1445" s="108"/>
      <c r="E1445" s="112"/>
      <c r="F1445" s="108"/>
      <c r="G1445" s="219"/>
      <c r="H1445" s="110"/>
    </row>
    <row r="1446" spans="1:8" ht="12.75">
      <c r="A1446" s="111"/>
      <c r="B1446" s="112"/>
      <c r="C1446" s="108"/>
      <c r="D1446" s="108"/>
      <c r="E1446" s="112"/>
      <c r="F1446" s="108"/>
      <c r="G1446" s="219"/>
      <c r="H1446" s="110"/>
    </row>
    <row r="1447" spans="1:8" ht="12.75">
      <c r="A1447" s="111"/>
      <c r="B1447" s="112"/>
      <c r="C1447" s="108"/>
      <c r="D1447" s="108"/>
      <c r="E1447" s="112"/>
      <c r="F1447" s="108"/>
      <c r="G1447" s="219"/>
      <c r="H1447" s="110"/>
    </row>
    <row r="1448" spans="1:8" ht="12.75">
      <c r="A1448" s="111"/>
      <c r="B1448" s="112"/>
      <c r="C1448" s="108"/>
      <c r="D1448" s="108"/>
      <c r="E1448" s="112"/>
      <c r="F1448" s="108"/>
      <c r="G1448" s="219"/>
      <c r="H1448" s="110"/>
    </row>
    <row r="1449" spans="1:8" ht="12.75">
      <c r="A1449" s="111"/>
      <c r="B1449" s="112"/>
      <c r="C1449" s="108"/>
      <c r="D1449" s="108"/>
      <c r="E1449" s="112"/>
      <c r="F1449" s="108"/>
      <c r="G1449" s="219"/>
      <c r="H1449" s="110"/>
    </row>
    <row r="1450" spans="1:8" ht="12.75">
      <c r="A1450" s="111"/>
      <c r="B1450" s="112"/>
      <c r="C1450" s="108"/>
      <c r="D1450" s="108"/>
      <c r="E1450" s="112"/>
      <c r="F1450" s="108"/>
      <c r="G1450" s="219"/>
      <c r="H1450" s="110"/>
    </row>
    <row r="1451" spans="1:8" ht="12.75">
      <c r="A1451" s="111"/>
      <c r="B1451" s="112"/>
      <c r="C1451" s="108"/>
      <c r="D1451" s="108"/>
      <c r="E1451" s="112"/>
      <c r="F1451" s="108"/>
      <c r="G1451" s="219"/>
      <c r="H1451" s="110"/>
    </row>
    <row r="1452" spans="1:8" ht="12.75">
      <c r="A1452" s="111"/>
      <c r="B1452" s="112"/>
      <c r="C1452" s="108"/>
      <c r="D1452" s="108"/>
      <c r="E1452" s="112"/>
      <c r="F1452" s="108"/>
      <c r="G1452" s="219"/>
      <c r="H1452" s="110"/>
    </row>
    <row r="1453" spans="1:8" ht="12.75">
      <c r="A1453" s="111"/>
      <c r="B1453" s="112"/>
      <c r="C1453" s="108"/>
      <c r="D1453" s="108"/>
      <c r="E1453" s="112"/>
      <c r="F1453" s="108"/>
      <c r="G1453" s="219"/>
      <c r="H1453" s="110"/>
    </row>
    <row r="1454" spans="1:8" ht="12.75">
      <c r="A1454" s="111"/>
      <c r="B1454" s="112"/>
      <c r="C1454" s="108"/>
      <c r="D1454" s="108"/>
      <c r="E1454" s="112"/>
      <c r="F1454" s="108"/>
      <c r="G1454" s="219"/>
      <c r="H1454" s="110"/>
    </row>
    <row r="1455" spans="1:8" ht="12.75">
      <c r="A1455" s="111"/>
      <c r="B1455" s="112"/>
      <c r="C1455" s="108"/>
      <c r="D1455" s="108"/>
      <c r="E1455" s="112"/>
      <c r="F1455" s="108"/>
      <c r="G1455" s="219"/>
      <c r="H1455" s="110"/>
    </row>
    <row r="1456" spans="1:8" ht="12.75">
      <c r="A1456" s="111"/>
      <c r="B1456" s="112"/>
      <c r="C1456" s="108"/>
      <c r="D1456" s="108"/>
      <c r="E1456" s="112"/>
      <c r="F1456" s="108"/>
      <c r="G1456" s="219"/>
      <c r="H1456" s="110"/>
    </row>
    <row r="1457" spans="1:8" ht="12.75">
      <c r="A1457" s="111"/>
      <c r="B1457" s="112"/>
      <c r="C1457" s="108"/>
      <c r="D1457" s="108"/>
      <c r="E1457" s="112"/>
      <c r="F1457" s="108"/>
      <c r="G1457" s="219"/>
      <c r="H1457" s="110"/>
    </row>
    <row r="1458" spans="1:8" ht="12.75">
      <c r="A1458" s="111"/>
      <c r="B1458" s="112"/>
      <c r="C1458" s="108"/>
      <c r="D1458" s="108"/>
      <c r="E1458" s="112"/>
      <c r="F1458" s="108"/>
      <c r="G1458" s="219"/>
      <c r="H1458" s="110"/>
    </row>
    <row r="1459" spans="1:8" ht="12.75">
      <c r="A1459" s="111"/>
      <c r="B1459" s="112"/>
      <c r="C1459" s="108"/>
      <c r="D1459" s="108"/>
      <c r="E1459" s="112"/>
      <c r="F1459" s="108"/>
      <c r="G1459" s="219"/>
      <c r="H1459" s="110"/>
    </row>
    <row r="1460" spans="1:8" ht="12.75">
      <c r="A1460" s="111"/>
      <c r="B1460" s="112"/>
      <c r="C1460" s="108"/>
      <c r="D1460" s="108"/>
      <c r="E1460" s="112"/>
      <c r="F1460" s="108"/>
      <c r="G1460" s="219"/>
      <c r="H1460" s="110"/>
    </row>
    <row r="1461" spans="1:8" ht="12.75">
      <c r="A1461" s="111"/>
      <c r="B1461" s="112"/>
      <c r="C1461" s="108"/>
      <c r="D1461" s="108"/>
      <c r="E1461" s="112"/>
      <c r="F1461" s="108"/>
      <c r="G1461" s="219"/>
      <c r="H1461" s="110"/>
    </row>
    <row r="1462" spans="1:8" ht="12.75">
      <c r="A1462" s="111"/>
      <c r="B1462" s="112"/>
      <c r="C1462" s="108"/>
      <c r="D1462" s="108"/>
      <c r="E1462" s="112"/>
      <c r="F1462" s="108"/>
      <c r="G1462" s="219"/>
      <c r="H1462" s="110"/>
    </row>
    <row r="1463" spans="1:8" ht="12.75">
      <c r="A1463" s="111"/>
      <c r="B1463" s="112"/>
      <c r="C1463" s="108"/>
      <c r="D1463" s="108"/>
      <c r="E1463" s="112"/>
      <c r="F1463" s="108"/>
      <c r="G1463" s="219"/>
      <c r="H1463" s="110"/>
    </row>
    <row r="1464" spans="1:8" ht="12.75">
      <c r="A1464" s="111"/>
      <c r="B1464" s="112"/>
      <c r="C1464" s="108"/>
      <c r="D1464" s="108"/>
      <c r="E1464" s="112"/>
      <c r="F1464" s="108"/>
      <c r="G1464" s="219"/>
      <c r="H1464" s="110"/>
    </row>
    <row r="1465" spans="1:8" ht="12.75">
      <c r="A1465" s="111"/>
      <c r="B1465" s="112"/>
      <c r="C1465" s="108"/>
      <c r="D1465" s="108"/>
      <c r="E1465" s="112"/>
      <c r="F1465" s="108"/>
      <c r="G1465" s="219"/>
      <c r="H1465" s="110"/>
    </row>
    <row r="1466" spans="1:8" ht="12.75">
      <c r="A1466" s="111"/>
      <c r="B1466" s="112"/>
      <c r="C1466" s="108"/>
      <c r="D1466" s="108"/>
      <c r="E1466" s="112"/>
      <c r="F1466" s="108"/>
      <c r="G1466" s="219"/>
      <c r="H1466" s="110"/>
    </row>
    <row r="1467" spans="1:8" ht="12.75">
      <c r="A1467" s="111"/>
      <c r="B1467" s="112"/>
      <c r="C1467" s="108"/>
      <c r="D1467" s="108"/>
      <c r="E1467" s="112"/>
      <c r="F1467" s="108"/>
      <c r="G1467" s="219"/>
      <c r="H1467" s="110"/>
    </row>
    <row r="1468" spans="1:8" ht="12.75">
      <c r="A1468" s="111"/>
      <c r="B1468" s="112"/>
      <c r="C1468" s="108"/>
      <c r="D1468" s="108"/>
      <c r="E1468" s="112"/>
      <c r="F1468" s="108"/>
      <c r="G1468" s="219"/>
      <c r="H1468" s="110"/>
    </row>
    <row r="1469" spans="1:8" ht="12.75">
      <c r="A1469" s="111"/>
      <c r="B1469" s="112"/>
      <c r="C1469" s="108"/>
      <c r="D1469" s="108"/>
      <c r="E1469" s="112"/>
      <c r="F1469" s="108"/>
      <c r="G1469" s="219"/>
      <c r="H1469" s="110"/>
    </row>
    <row r="1470" spans="1:8" ht="12.75">
      <c r="A1470" s="111"/>
      <c r="B1470" s="112"/>
      <c r="C1470" s="108"/>
      <c r="D1470" s="108"/>
      <c r="E1470" s="112"/>
      <c r="F1470" s="108"/>
      <c r="G1470" s="219"/>
      <c r="H1470" s="110"/>
    </row>
    <row r="1471" spans="1:8" ht="12.75">
      <c r="A1471" s="111"/>
      <c r="B1471" s="112"/>
      <c r="C1471" s="108"/>
      <c r="D1471" s="108"/>
      <c r="E1471" s="112"/>
      <c r="F1471" s="108"/>
      <c r="G1471" s="219"/>
      <c r="H1471" s="110"/>
    </row>
    <row r="1472" spans="1:8" ht="12.75">
      <c r="A1472" s="111"/>
      <c r="B1472" s="112"/>
      <c r="C1472" s="108"/>
      <c r="D1472" s="108"/>
      <c r="E1472" s="112"/>
      <c r="F1472" s="108"/>
      <c r="G1472" s="219"/>
      <c r="H1472" s="110"/>
    </row>
    <row r="1473" spans="1:8" ht="12.75">
      <c r="A1473" s="111"/>
      <c r="B1473" s="112"/>
      <c r="C1473" s="108"/>
      <c r="D1473" s="108"/>
      <c r="E1473" s="112"/>
      <c r="F1473" s="108"/>
      <c r="G1473" s="219"/>
      <c r="H1473" s="110"/>
    </row>
    <row r="1474" spans="1:8" ht="12.75">
      <c r="A1474" s="111"/>
      <c r="B1474" s="112"/>
      <c r="C1474" s="108"/>
      <c r="D1474" s="108"/>
      <c r="E1474" s="112"/>
      <c r="F1474" s="108"/>
      <c r="G1474" s="219"/>
      <c r="H1474" s="110"/>
    </row>
    <row r="1475" spans="1:8" ht="12.75">
      <c r="A1475" s="111"/>
      <c r="B1475" s="112"/>
      <c r="C1475" s="108"/>
      <c r="D1475" s="108"/>
      <c r="E1475" s="112"/>
      <c r="F1475" s="108"/>
      <c r="G1475" s="219"/>
      <c r="H1475" s="110"/>
    </row>
    <row r="1476" spans="1:8" ht="12.75">
      <c r="A1476" s="111"/>
      <c r="B1476" s="112"/>
      <c r="C1476" s="108"/>
      <c r="D1476" s="108"/>
      <c r="E1476" s="112"/>
      <c r="F1476" s="108"/>
      <c r="G1476" s="219"/>
      <c r="H1476" s="110"/>
    </row>
    <row r="1477" spans="1:8" ht="12.75">
      <c r="A1477" s="111"/>
      <c r="B1477" s="112"/>
      <c r="C1477" s="108"/>
      <c r="D1477" s="108"/>
      <c r="E1477" s="112"/>
      <c r="F1477" s="108"/>
      <c r="G1477" s="219"/>
      <c r="H1477" s="110"/>
    </row>
    <row r="1478" spans="1:8" ht="12.75">
      <c r="A1478" s="111"/>
      <c r="B1478" s="112"/>
      <c r="C1478" s="108"/>
      <c r="D1478" s="108"/>
      <c r="E1478" s="112"/>
      <c r="F1478" s="108"/>
      <c r="G1478" s="219"/>
      <c r="H1478" s="110"/>
    </row>
    <row r="1479" spans="1:8" ht="12.75">
      <c r="A1479" s="111"/>
      <c r="B1479" s="112"/>
      <c r="C1479" s="108"/>
      <c r="D1479" s="108"/>
      <c r="E1479" s="112"/>
      <c r="F1479" s="108"/>
      <c r="G1479" s="219"/>
      <c r="H1479" s="110"/>
    </row>
    <row r="1480" spans="1:8" ht="12.75">
      <c r="A1480" s="111"/>
      <c r="B1480" s="112"/>
      <c r="C1480" s="108"/>
      <c r="D1480" s="108"/>
      <c r="E1480" s="112"/>
      <c r="F1480" s="108"/>
      <c r="G1480" s="219"/>
      <c r="H1480" s="110"/>
    </row>
    <row r="1481" spans="1:8" ht="12.75">
      <c r="A1481" s="111"/>
      <c r="B1481" s="112"/>
      <c r="C1481" s="108"/>
      <c r="D1481" s="108"/>
      <c r="E1481" s="112"/>
      <c r="F1481" s="108"/>
      <c r="G1481" s="219"/>
      <c r="H1481" s="110"/>
    </row>
    <row r="1482" spans="1:8" ht="12.75">
      <c r="A1482" s="111"/>
      <c r="B1482" s="112"/>
      <c r="C1482" s="108"/>
      <c r="D1482" s="108"/>
      <c r="E1482" s="112"/>
      <c r="F1482" s="108"/>
      <c r="G1482" s="219"/>
      <c r="H1482" s="110"/>
    </row>
    <row r="1483" spans="1:8" ht="12.75">
      <c r="A1483" s="111"/>
      <c r="B1483" s="112"/>
      <c r="C1483" s="108"/>
      <c r="D1483" s="108"/>
      <c r="E1483" s="112"/>
      <c r="F1483" s="108"/>
      <c r="G1483" s="219"/>
      <c r="H1483" s="110"/>
    </row>
    <row r="1484" spans="1:8" ht="12.75">
      <c r="A1484" s="111"/>
      <c r="B1484" s="112"/>
      <c r="C1484" s="108"/>
      <c r="D1484" s="108"/>
      <c r="E1484" s="112"/>
      <c r="F1484" s="108"/>
      <c r="G1484" s="219"/>
      <c r="H1484" s="110"/>
    </row>
    <row r="1485" spans="1:8" ht="12.75">
      <c r="A1485" s="111"/>
      <c r="B1485" s="112"/>
      <c r="C1485" s="108"/>
      <c r="D1485" s="108"/>
      <c r="E1485" s="112"/>
      <c r="F1485" s="108"/>
      <c r="G1485" s="219"/>
      <c r="H1485" s="110"/>
    </row>
    <row r="1486" spans="1:8" ht="12.75">
      <c r="A1486" s="111"/>
      <c r="B1486" s="112"/>
      <c r="C1486" s="108"/>
      <c r="D1486" s="108"/>
      <c r="E1486" s="112"/>
      <c r="F1486" s="108"/>
      <c r="G1486" s="219"/>
      <c r="H1486" s="110"/>
    </row>
    <row r="1487" spans="1:8" ht="12.75">
      <c r="A1487" s="111"/>
      <c r="B1487" s="112"/>
      <c r="C1487" s="108"/>
      <c r="D1487" s="108"/>
      <c r="E1487" s="112"/>
      <c r="F1487" s="108"/>
      <c r="G1487" s="219"/>
      <c r="H1487" s="110"/>
    </row>
    <row r="1488" spans="1:8" ht="12.75">
      <c r="A1488" s="111"/>
      <c r="B1488" s="112"/>
      <c r="C1488" s="108"/>
      <c r="D1488" s="108"/>
      <c r="E1488" s="112"/>
      <c r="F1488" s="108"/>
      <c r="G1488" s="219"/>
      <c r="H1488" s="110"/>
    </row>
    <row r="1489" spans="1:8" ht="12.75">
      <c r="A1489" s="111"/>
      <c r="B1489" s="112"/>
      <c r="C1489" s="108"/>
      <c r="D1489" s="108"/>
      <c r="E1489" s="112"/>
      <c r="F1489" s="108"/>
      <c r="G1489" s="219"/>
      <c r="H1489" s="110"/>
    </row>
    <row r="1490" spans="1:8" ht="12.75">
      <c r="A1490" s="111"/>
      <c r="B1490" s="112"/>
      <c r="C1490" s="108"/>
      <c r="D1490" s="108"/>
      <c r="E1490" s="112"/>
      <c r="F1490" s="108"/>
      <c r="G1490" s="219"/>
      <c r="H1490" s="110"/>
    </row>
    <row r="1491" spans="1:8" ht="12.75">
      <c r="A1491" s="111"/>
      <c r="B1491" s="112"/>
      <c r="C1491" s="108"/>
      <c r="D1491" s="108"/>
      <c r="E1491" s="112"/>
      <c r="F1491" s="108"/>
      <c r="G1491" s="219"/>
      <c r="H1491" s="110"/>
    </row>
    <row r="1492" spans="1:8" ht="12.75">
      <c r="A1492" s="111"/>
      <c r="B1492" s="112"/>
      <c r="C1492" s="108"/>
      <c r="D1492" s="108"/>
      <c r="E1492" s="112"/>
      <c r="F1492" s="108"/>
      <c r="G1492" s="219"/>
      <c r="H1492" s="110"/>
    </row>
    <row r="1493" spans="1:8" ht="12.75">
      <c r="A1493" s="111"/>
      <c r="B1493" s="112"/>
      <c r="C1493" s="108"/>
      <c r="D1493" s="108"/>
      <c r="E1493" s="112"/>
      <c r="F1493" s="108"/>
      <c r="G1493" s="219"/>
      <c r="H1493" s="110"/>
    </row>
    <row r="1494" spans="1:8" ht="12.75">
      <c r="A1494" s="111"/>
      <c r="B1494" s="112"/>
      <c r="C1494" s="108"/>
      <c r="D1494" s="108"/>
      <c r="E1494" s="112"/>
      <c r="F1494" s="108"/>
      <c r="G1494" s="219"/>
      <c r="H1494" s="110"/>
    </row>
    <row r="1495" spans="1:8" ht="12.75">
      <c r="A1495" s="111"/>
      <c r="B1495" s="112"/>
      <c r="C1495" s="108"/>
      <c r="D1495" s="108"/>
      <c r="E1495" s="112"/>
      <c r="F1495" s="108"/>
      <c r="G1495" s="219"/>
      <c r="H1495" s="110"/>
    </row>
    <row r="1496" spans="1:8" ht="12.75">
      <c r="A1496" s="111"/>
      <c r="B1496" s="112"/>
      <c r="C1496" s="108"/>
      <c r="D1496" s="108"/>
      <c r="E1496" s="112"/>
      <c r="F1496" s="108"/>
      <c r="G1496" s="219"/>
      <c r="H1496" s="110"/>
    </row>
    <row r="1497" spans="1:8" ht="12.75">
      <c r="A1497" s="111"/>
      <c r="B1497" s="112"/>
      <c r="C1497" s="108"/>
      <c r="D1497" s="108"/>
      <c r="E1497" s="112"/>
      <c r="F1497" s="108"/>
      <c r="G1497" s="219"/>
      <c r="H1497" s="110"/>
    </row>
    <row r="1498" spans="1:8" ht="12.75">
      <c r="A1498" s="111"/>
      <c r="B1498" s="112"/>
      <c r="C1498" s="108"/>
      <c r="D1498" s="108"/>
      <c r="E1498" s="112"/>
      <c r="F1498" s="108"/>
      <c r="G1498" s="219"/>
      <c r="H1498" s="110"/>
    </row>
    <row r="1499" spans="1:8" ht="12.75">
      <c r="A1499" s="111"/>
      <c r="B1499" s="112"/>
      <c r="C1499" s="108"/>
      <c r="D1499" s="108"/>
      <c r="E1499" s="112"/>
      <c r="F1499" s="108"/>
      <c r="G1499" s="219"/>
      <c r="H1499" s="110"/>
    </row>
    <row r="1500" spans="1:8" ht="12.75">
      <c r="A1500" s="111"/>
      <c r="B1500" s="112"/>
      <c r="C1500" s="108"/>
      <c r="D1500" s="108"/>
      <c r="E1500" s="112"/>
      <c r="F1500" s="108"/>
      <c r="G1500" s="219"/>
      <c r="H1500" s="110"/>
    </row>
    <row r="1501" spans="1:8" ht="12.75">
      <c r="A1501" s="111"/>
      <c r="B1501" s="112"/>
      <c r="C1501" s="108"/>
      <c r="D1501" s="108"/>
      <c r="E1501" s="112"/>
      <c r="F1501" s="108"/>
      <c r="G1501" s="219"/>
      <c r="H1501" s="110"/>
    </row>
    <row r="1502" spans="1:8" ht="12.75">
      <c r="A1502" s="111"/>
      <c r="B1502" s="112"/>
      <c r="C1502" s="108"/>
      <c r="D1502" s="108"/>
      <c r="E1502" s="112"/>
      <c r="F1502" s="108"/>
      <c r="G1502" s="219"/>
      <c r="H1502" s="110"/>
    </row>
    <row r="1503" spans="1:8" ht="12.75">
      <c r="A1503" s="111"/>
      <c r="B1503" s="112"/>
      <c r="C1503" s="108"/>
      <c r="D1503" s="108"/>
      <c r="E1503" s="112"/>
      <c r="F1503" s="108"/>
      <c r="G1503" s="219"/>
      <c r="H1503" s="110"/>
    </row>
    <row r="1504" spans="1:8" ht="12.75">
      <c r="A1504" s="111"/>
      <c r="B1504" s="112"/>
      <c r="C1504" s="108"/>
      <c r="D1504" s="108"/>
      <c r="E1504" s="112"/>
      <c r="F1504" s="108"/>
      <c r="G1504" s="219"/>
      <c r="H1504" s="110"/>
    </row>
    <row r="1505" spans="1:8" ht="12.75">
      <c r="A1505" s="111"/>
      <c r="B1505" s="112"/>
      <c r="C1505" s="108"/>
      <c r="D1505" s="108"/>
      <c r="E1505" s="108"/>
      <c r="F1505" s="108"/>
      <c r="G1505" s="219"/>
      <c r="H1505" s="110"/>
    </row>
    <row r="1506" spans="1:8" ht="12.75">
      <c r="A1506" s="111"/>
      <c r="B1506" s="112"/>
      <c r="C1506" s="108"/>
      <c r="D1506" s="108"/>
      <c r="E1506" s="108"/>
      <c r="F1506" s="108"/>
      <c r="G1506" s="219"/>
      <c r="H1506" s="110"/>
    </row>
    <row r="1507" spans="1:8" ht="12.75">
      <c r="A1507" s="111"/>
      <c r="B1507" s="112"/>
      <c r="C1507" s="108"/>
      <c r="D1507" s="108"/>
      <c r="E1507" s="108"/>
      <c r="F1507" s="108"/>
      <c r="G1507" s="219"/>
      <c r="H1507" s="110"/>
    </row>
    <row r="1508" spans="1:8" ht="12.75">
      <c r="A1508" s="111"/>
      <c r="B1508" s="112"/>
      <c r="C1508" s="108"/>
      <c r="D1508" s="108"/>
      <c r="E1508" s="108"/>
      <c r="F1508" s="108"/>
      <c r="G1508" s="219"/>
      <c r="H1508" s="110"/>
    </row>
    <row r="1509" spans="1:8" ht="12.75">
      <c r="A1509" s="111"/>
      <c r="B1509" s="112"/>
      <c r="C1509" s="108"/>
      <c r="D1509" s="108"/>
      <c r="E1509" s="108"/>
      <c r="F1509" s="108"/>
      <c r="G1509" s="219"/>
      <c r="H1509" s="110"/>
    </row>
    <row r="1510" spans="1:8" ht="12.75">
      <c r="A1510" s="111"/>
      <c r="B1510" s="112"/>
      <c r="C1510" s="108"/>
      <c r="D1510" s="108"/>
      <c r="E1510" s="108"/>
      <c r="F1510" s="108"/>
      <c r="G1510" s="219"/>
      <c r="H1510" s="110"/>
    </row>
    <row r="1511" spans="1:8" ht="12.75">
      <c r="A1511" s="111"/>
      <c r="B1511" s="112"/>
      <c r="C1511" s="108"/>
      <c r="D1511" s="108"/>
      <c r="E1511" s="108"/>
      <c r="F1511" s="108"/>
      <c r="G1511" s="219"/>
      <c r="H1511" s="110"/>
    </row>
    <row r="1512" spans="1:8" ht="12.75">
      <c r="A1512" s="111"/>
      <c r="B1512" s="112"/>
      <c r="C1512" s="108"/>
      <c r="D1512" s="108"/>
      <c r="E1512" s="108"/>
      <c r="F1512" s="108"/>
      <c r="G1512" s="219"/>
      <c r="H1512" s="110"/>
    </row>
    <row r="1513" spans="1:8" ht="12.75">
      <c r="A1513" s="111"/>
      <c r="B1513" s="112"/>
      <c r="C1513" s="108"/>
      <c r="D1513" s="108"/>
      <c r="E1513" s="108"/>
      <c r="F1513" s="108"/>
      <c r="G1513" s="219"/>
      <c r="H1513" s="110"/>
    </row>
    <row r="1514" spans="1:8" ht="12.75">
      <c r="A1514" s="111"/>
      <c r="B1514" s="112"/>
      <c r="C1514" s="108"/>
      <c r="D1514" s="108"/>
      <c r="E1514" s="108"/>
      <c r="F1514" s="108"/>
      <c r="G1514" s="219"/>
      <c r="H1514" s="110"/>
    </row>
    <row r="1515" spans="1:8" ht="12.75">
      <c r="A1515" s="111"/>
      <c r="B1515" s="112"/>
      <c r="C1515" s="108"/>
      <c r="D1515" s="108"/>
      <c r="E1515" s="108"/>
      <c r="F1515" s="108"/>
      <c r="G1515" s="219"/>
      <c r="H1515" s="110"/>
    </row>
    <row r="1516" spans="1:8" ht="12.75">
      <c r="A1516" s="111"/>
      <c r="B1516" s="112"/>
      <c r="C1516" s="108"/>
      <c r="D1516" s="108"/>
      <c r="E1516" s="108"/>
      <c r="F1516" s="108"/>
      <c r="G1516" s="219"/>
      <c r="H1516" s="110"/>
    </row>
    <row r="1517" spans="1:8" ht="12.75">
      <c r="A1517" s="111"/>
      <c r="B1517" s="112"/>
      <c r="C1517" s="108"/>
      <c r="D1517" s="108"/>
      <c r="E1517" s="108"/>
      <c r="F1517" s="108"/>
      <c r="G1517" s="219"/>
      <c r="H1517" s="110"/>
    </row>
    <row r="1518" spans="1:8" ht="12.75">
      <c r="A1518" s="111"/>
      <c r="B1518" s="112"/>
      <c r="C1518" s="108"/>
      <c r="D1518" s="108"/>
      <c r="E1518" s="108"/>
      <c r="F1518" s="108"/>
      <c r="G1518" s="219"/>
      <c r="H1518" s="110"/>
    </row>
    <row r="1519" spans="1:8" ht="12.75">
      <c r="A1519" s="111"/>
      <c r="B1519" s="112"/>
      <c r="C1519" s="108"/>
      <c r="D1519" s="108"/>
      <c r="E1519" s="108"/>
      <c r="F1519" s="108"/>
      <c r="G1519" s="219"/>
      <c r="H1519" s="110"/>
    </row>
    <row r="1520" spans="1:8" ht="12.75">
      <c r="A1520" s="111"/>
      <c r="B1520" s="112"/>
      <c r="C1520" s="108"/>
      <c r="D1520" s="108"/>
      <c r="E1520" s="108"/>
      <c r="F1520" s="108"/>
      <c r="G1520" s="219"/>
      <c r="H1520" s="110"/>
    </row>
    <row r="1521" spans="1:8" ht="12.75">
      <c r="A1521" s="111"/>
      <c r="B1521" s="112"/>
      <c r="C1521" s="108"/>
      <c r="D1521" s="108"/>
      <c r="E1521" s="108"/>
      <c r="F1521" s="108"/>
      <c r="G1521" s="219"/>
      <c r="H1521" s="110"/>
    </row>
  </sheetData>
  <sheetProtection/>
  <mergeCells count="10">
    <mergeCell ref="B5:G5"/>
    <mergeCell ref="B6:G6"/>
    <mergeCell ref="B1:G1"/>
    <mergeCell ref="B2:G2"/>
    <mergeCell ref="B3:G3"/>
    <mergeCell ref="B4:G4"/>
    <mergeCell ref="A10:G10"/>
    <mergeCell ref="A11:G11"/>
    <mergeCell ref="A12:G12"/>
    <mergeCell ref="A13:G13"/>
  </mergeCells>
  <printOptions/>
  <pageMargins left="0.7086614173228347" right="0.2362204724409449" top="0.4724409448818898" bottom="0.5511811023622047" header="0.31496062992125984" footer="0.31496062992125984"/>
  <pageSetup fitToHeight="11" fitToWidth="1" horizontalDpi="180" verticalDpi="180" orientation="portrait" paperSize="9" scale="73" r:id="rId1"/>
  <rowBreaks count="1" manualBreakCount="1">
    <brk id="3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8"/>
  <sheetViews>
    <sheetView tabSelected="1" view="pageBreakPreview" zoomScaleSheetLayoutView="100" zoomScalePageLayoutView="0" workbookViewId="0" topLeftCell="A263">
      <selection activeCell="F289" sqref="F289:G289"/>
    </sheetView>
  </sheetViews>
  <sheetFormatPr defaultColWidth="6.8515625" defaultRowHeight="15"/>
  <cols>
    <col min="1" max="1" width="53.7109375" style="252" customWidth="1"/>
    <col min="2" max="3" width="6.8515625" style="253" customWidth="1"/>
    <col min="4" max="4" width="10.140625" style="253" customWidth="1"/>
    <col min="5" max="5" width="6.8515625" style="253" customWidth="1"/>
    <col min="6" max="6" width="19.28125" style="256" customWidth="1"/>
    <col min="7" max="7" width="16.28125" style="253" customWidth="1"/>
    <col min="8" max="8" width="9.421875" style="298" customWidth="1"/>
    <col min="9" max="16384" width="6.8515625" style="298" customWidth="1"/>
  </cols>
  <sheetData>
    <row r="1" spans="2:7" ht="15">
      <c r="B1" s="374" t="s">
        <v>584</v>
      </c>
      <c r="C1" s="374"/>
      <c r="D1" s="374"/>
      <c r="E1" s="374"/>
      <c r="F1" s="374"/>
      <c r="G1" s="374"/>
    </row>
    <row r="2" spans="2:7" ht="15">
      <c r="B2" s="375" t="s">
        <v>165</v>
      </c>
      <c r="C2" s="375"/>
      <c r="D2" s="375"/>
      <c r="E2" s="375"/>
      <c r="F2" s="375"/>
      <c r="G2" s="375"/>
    </row>
    <row r="3" spans="2:7" ht="15">
      <c r="B3" s="375" t="s">
        <v>585</v>
      </c>
      <c r="C3" s="375"/>
      <c r="D3" s="375"/>
      <c r="E3" s="375"/>
      <c r="F3" s="375"/>
      <c r="G3" s="375"/>
    </row>
    <row r="4" spans="2:7" ht="15">
      <c r="B4" s="375" t="s">
        <v>167</v>
      </c>
      <c r="C4" s="375"/>
      <c r="D4" s="375"/>
      <c r="E4" s="375"/>
      <c r="F4" s="375"/>
      <c r="G4" s="375"/>
    </row>
    <row r="5" spans="2:7" ht="15">
      <c r="B5" s="375" t="s">
        <v>586</v>
      </c>
      <c r="C5" s="375"/>
      <c r="D5" s="375"/>
      <c r="E5" s="375"/>
      <c r="F5" s="375"/>
      <c r="G5" s="375"/>
    </row>
    <row r="6" spans="2:7" ht="33" customHeight="1">
      <c r="B6" s="372" t="s">
        <v>60</v>
      </c>
      <c r="C6" s="372"/>
      <c r="D6" s="372"/>
      <c r="E6" s="372"/>
      <c r="F6" s="372"/>
      <c r="G6" s="372"/>
    </row>
    <row r="7" spans="2:7" ht="15">
      <c r="B7" s="298"/>
      <c r="C7" s="298"/>
      <c r="D7" s="298"/>
      <c r="E7" s="298"/>
      <c r="F7" s="298"/>
      <c r="G7" s="298"/>
    </row>
    <row r="9" spans="1:6" ht="15">
      <c r="A9" s="373" t="s">
        <v>169</v>
      </c>
      <c r="B9" s="373"/>
      <c r="C9" s="373"/>
      <c r="D9" s="373"/>
      <c r="E9" s="373"/>
      <c r="F9" s="373"/>
    </row>
    <row r="10" spans="1:6" ht="15">
      <c r="A10" s="373" t="s">
        <v>170</v>
      </c>
      <c r="B10" s="373"/>
      <c r="C10" s="373"/>
      <c r="D10" s="373"/>
      <c r="E10" s="373"/>
      <c r="F10" s="373"/>
    </row>
    <row r="11" spans="1:6" ht="15">
      <c r="A11" s="373" t="s">
        <v>171</v>
      </c>
      <c r="B11" s="373"/>
      <c r="C11" s="373"/>
      <c r="D11" s="373"/>
      <c r="E11" s="373"/>
      <c r="F11" s="373"/>
    </row>
    <row r="12" spans="1:6" ht="15">
      <c r="A12" s="373" t="s">
        <v>587</v>
      </c>
      <c r="B12" s="373"/>
      <c r="C12" s="373"/>
      <c r="D12" s="373"/>
      <c r="E12" s="373"/>
      <c r="F12" s="373"/>
    </row>
    <row r="13" spans="1:7" ht="14.25">
      <c r="A13" s="254"/>
      <c r="B13" s="254"/>
      <c r="C13" s="254"/>
      <c r="D13" s="254"/>
      <c r="E13" s="254"/>
      <c r="F13" s="255"/>
      <c r="G13" s="255"/>
    </row>
    <row r="14" spans="2:7" ht="15">
      <c r="B14" s="254"/>
      <c r="C14" s="254"/>
      <c r="D14" s="254"/>
      <c r="E14" s="254"/>
      <c r="G14" s="257"/>
    </row>
    <row r="15" spans="1:7" ht="15.75" thickBot="1">
      <c r="A15" s="254"/>
      <c r="B15" s="254"/>
      <c r="C15" s="254"/>
      <c r="D15" s="254"/>
      <c r="E15" s="254"/>
      <c r="F15" s="254"/>
      <c r="G15" s="258" t="s">
        <v>588</v>
      </c>
    </row>
    <row r="16" spans="1:7" ht="15">
      <c r="A16" s="259" t="s">
        <v>174</v>
      </c>
      <c r="B16" s="260" t="s">
        <v>175</v>
      </c>
      <c r="C16" s="260" t="s">
        <v>176</v>
      </c>
      <c r="D16" s="260" t="s">
        <v>177</v>
      </c>
      <c r="E16" s="260" t="s">
        <v>178</v>
      </c>
      <c r="F16" s="127" t="s">
        <v>589</v>
      </c>
      <c r="G16" s="127" t="s">
        <v>590</v>
      </c>
    </row>
    <row r="17" spans="1:7" ht="15">
      <c r="A17" s="261">
        <v>1</v>
      </c>
      <c r="B17" s="262">
        <v>2</v>
      </c>
      <c r="C17" s="262">
        <v>3</v>
      </c>
      <c r="D17" s="262">
        <v>4</v>
      </c>
      <c r="E17" s="262">
        <v>5</v>
      </c>
      <c r="F17" s="130">
        <v>6</v>
      </c>
      <c r="G17" s="130">
        <v>7</v>
      </c>
    </row>
    <row r="18" spans="1:7" ht="14.25">
      <c r="A18" s="263" t="s">
        <v>180</v>
      </c>
      <c r="B18" s="264" t="s">
        <v>181</v>
      </c>
      <c r="C18" s="264" t="s">
        <v>181</v>
      </c>
      <c r="D18" s="264" t="s">
        <v>181</v>
      </c>
      <c r="E18" s="265" t="s">
        <v>181</v>
      </c>
      <c r="F18" s="47">
        <f>SUM(F19+F63+F75+F96+F100+F160+F198+F280+F276+F272+F285+F149)</f>
        <v>697893399</v>
      </c>
      <c r="G18" s="47">
        <f>SUM(G19+G63+G75+G96+G100+G160+G198+G280+G276+G272+G285+G149)</f>
        <v>725401599</v>
      </c>
    </row>
    <row r="19" spans="1:7" ht="14.25">
      <c r="A19" s="263" t="s">
        <v>182</v>
      </c>
      <c r="B19" s="264" t="s">
        <v>183</v>
      </c>
      <c r="C19" s="264" t="s">
        <v>181</v>
      </c>
      <c r="D19" s="264" t="s">
        <v>181</v>
      </c>
      <c r="E19" s="265" t="s">
        <v>181</v>
      </c>
      <c r="F19" s="47">
        <f>SUM(F20+F27+F53+F57+F47)</f>
        <v>53889076</v>
      </c>
      <c r="G19" s="47">
        <f>SUM(G20+G27+G53+G57+G47)</f>
        <v>58533548</v>
      </c>
    </row>
    <row r="20" spans="1:7" ht="60">
      <c r="A20" s="266" t="s">
        <v>184</v>
      </c>
      <c r="B20" s="267" t="s">
        <v>183</v>
      </c>
      <c r="C20" s="267" t="s">
        <v>185</v>
      </c>
      <c r="D20" s="267" t="s">
        <v>181</v>
      </c>
      <c r="E20" s="268" t="s">
        <v>181</v>
      </c>
      <c r="F20" s="21">
        <f>SUM(F21)</f>
        <v>840489</v>
      </c>
      <c r="G20" s="21">
        <f>SUM(G21)</f>
        <v>840489</v>
      </c>
    </row>
    <row r="21" spans="1:7" ht="45" customHeight="1">
      <c r="A21" s="269" t="s">
        <v>186</v>
      </c>
      <c r="B21" s="270" t="s">
        <v>183</v>
      </c>
      <c r="C21" s="270" t="s">
        <v>185</v>
      </c>
      <c r="D21" s="270" t="s">
        <v>187</v>
      </c>
      <c r="E21" s="271" t="s">
        <v>181</v>
      </c>
      <c r="F21" s="26">
        <f>SUM(F22+F25)</f>
        <v>840489</v>
      </c>
      <c r="G21" s="26">
        <f>SUM(G22+G25)</f>
        <v>840489</v>
      </c>
    </row>
    <row r="22" spans="1:7" ht="15">
      <c r="A22" s="272" t="s">
        <v>188</v>
      </c>
      <c r="B22" s="273" t="s">
        <v>183</v>
      </c>
      <c r="C22" s="273" t="s">
        <v>185</v>
      </c>
      <c r="D22" s="273" t="s">
        <v>189</v>
      </c>
      <c r="E22" s="274" t="s">
        <v>181</v>
      </c>
      <c r="F22" s="30">
        <f>SUM(F23)</f>
        <v>491433</v>
      </c>
      <c r="G22" s="30">
        <f>SUM(G23)</f>
        <v>491433</v>
      </c>
    </row>
    <row r="23" spans="1:7" ht="30">
      <c r="A23" s="269" t="s">
        <v>190</v>
      </c>
      <c r="B23" s="270" t="s">
        <v>183</v>
      </c>
      <c r="C23" s="270" t="s">
        <v>185</v>
      </c>
      <c r="D23" s="270" t="s">
        <v>189</v>
      </c>
      <c r="E23" s="271">
        <v>500</v>
      </c>
      <c r="F23" s="26">
        <f>SUM(F24:F24)</f>
        <v>491433</v>
      </c>
      <c r="G23" s="26">
        <f>SUM(G24:G24)</f>
        <v>491433</v>
      </c>
    </row>
    <row r="24" spans="1:7" ht="30">
      <c r="A24" s="269" t="s">
        <v>190</v>
      </c>
      <c r="B24" s="270" t="s">
        <v>183</v>
      </c>
      <c r="C24" s="270" t="s">
        <v>185</v>
      </c>
      <c r="D24" s="270" t="s">
        <v>189</v>
      </c>
      <c r="E24" s="271"/>
      <c r="F24" s="26">
        <v>491433</v>
      </c>
      <c r="G24" s="26">
        <v>491433</v>
      </c>
    </row>
    <row r="25" spans="1:7" ht="30">
      <c r="A25" s="272" t="s">
        <v>191</v>
      </c>
      <c r="B25" s="273" t="s">
        <v>183</v>
      </c>
      <c r="C25" s="273" t="s">
        <v>192</v>
      </c>
      <c r="D25" s="273" t="s">
        <v>193</v>
      </c>
      <c r="E25" s="274"/>
      <c r="F25" s="30">
        <f>SUM(F26)</f>
        <v>349056</v>
      </c>
      <c r="G25" s="30">
        <f>SUM(G26)</f>
        <v>349056</v>
      </c>
    </row>
    <row r="26" spans="1:8" ht="30">
      <c r="A26" s="269" t="s">
        <v>190</v>
      </c>
      <c r="B26" s="270" t="s">
        <v>183</v>
      </c>
      <c r="C26" s="270" t="s">
        <v>194</v>
      </c>
      <c r="D26" s="270" t="s">
        <v>193</v>
      </c>
      <c r="E26" s="271">
        <v>500</v>
      </c>
      <c r="F26" s="26">
        <v>349056</v>
      </c>
      <c r="G26" s="26">
        <v>349056</v>
      </c>
      <c r="H26" s="297"/>
    </row>
    <row r="27" spans="1:8" ht="60">
      <c r="A27" s="266" t="s">
        <v>195</v>
      </c>
      <c r="B27" s="267" t="s">
        <v>183</v>
      </c>
      <c r="C27" s="267" t="s">
        <v>196</v>
      </c>
      <c r="D27" s="267"/>
      <c r="E27" s="268"/>
      <c r="F27" s="21">
        <f>SUM(F28)</f>
        <v>41108823</v>
      </c>
      <c r="G27" s="21">
        <f>SUM(G28)</f>
        <v>41298295</v>
      </c>
      <c r="H27" s="297"/>
    </row>
    <row r="28" spans="1:8" ht="46.5" customHeight="1">
      <c r="A28" s="269" t="s">
        <v>186</v>
      </c>
      <c r="B28" s="270" t="s">
        <v>183</v>
      </c>
      <c r="C28" s="270" t="s">
        <v>196</v>
      </c>
      <c r="D28" s="270" t="s">
        <v>187</v>
      </c>
      <c r="E28" s="271"/>
      <c r="F28" s="26">
        <f>F29+F45</f>
        <v>41108823</v>
      </c>
      <c r="G28" s="26">
        <f>G29+G45</f>
        <v>41298295</v>
      </c>
      <c r="H28" s="297"/>
    </row>
    <row r="29" spans="1:8" ht="15">
      <c r="A29" s="269" t="s">
        <v>188</v>
      </c>
      <c r="B29" s="270" t="s">
        <v>183</v>
      </c>
      <c r="C29" s="270" t="s">
        <v>196</v>
      </c>
      <c r="D29" s="270" t="s">
        <v>189</v>
      </c>
      <c r="E29" s="271"/>
      <c r="F29" s="26">
        <f>F30+F33+F41+F32+F44+F31</f>
        <v>39402083</v>
      </c>
      <c r="G29" s="26">
        <f>G30+G33+G41+G32+G44+G31</f>
        <v>39472083</v>
      </c>
      <c r="H29" s="297"/>
    </row>
    <row r="30" spans="1:8" ht="30">
      <c r="A30" s="269" t="s">
        <v>190</v>
      </c>
      <c r="B30" s="270" t="s">
        <v>183</v>
      </c>
      <c r="C30" s="270" t="s">
        <v>196</v>
      </c>
      <c r="D30" s="270" t="s">
        <v>189</v>
      </c>
      <c r="E30" s="271">
        <v>500</v>
      </c>
      <c r="F30" s="26">
        <v>28063000</v>
      </c>
      <c r="G30" s="26">
        <v>28063000</v>
      </c>
      <c r="H30" s="297"/>
    </row>
    <row r="31" spans="1:8" ht="45">
      <c r="A31" s="269" t="s">
        <v>197</v>
      </c>
      <c r="B31" s="270" t="s">
        <v>183</v>
      </c>
      <c r="C31" s="270" t="s">
        <v>196</v>
      </c>
      <c r="D31" s="270" t="s">
        <v>198</v>
      </c>
      <c r="E31" s="271">
        <v>500</v>
      </c>
      <c r="F31" s="26">
        <v>3782622</v>
      </c>
      <c r="G31" s="26">
        <v>3782622</v>
      </c>
      <c r="H31" s="297"/>
    </row>
    <row r="32" spans="1:8" ht="30">
      <c r="A32" s="269" t="s">
        <v>190</v>
      </c>
      <c r="B32" s="270" t="s">
        <v>183</v>
      </c>
      <c r="C32" s="270" t="s">
        <v>196</v>
      </c>
      <c r="D32" s="270" t="s">
        <v>199</v>
      </c>
      <c r="E32" s="271">
        <v>500</v>
      </c>
      <c r="F32" s="26">
        <v>760000</v>
      </c>
      <c r="G32" s="26">
        <v>830000</v>
      </c>
      <c r="H32" s="297"/>
    </row>
    <row r="33" spans="1:8" ht="15">
      <c r="A33" s="269" t="s">
        <v>188</v>
      </c>
      <c r="B33" s="270" t="s">
        <v>183</v>
      </c>
      <c r="C33" s="270" t="s">
        <v>196</v>
      </c>
      <c r="D33" s="270" t="s">
        <v>201</v>
      </c>
      <c r="E33" s="271"/>
      <c r="F33" s="26">
        <f>SUM(F34:F40)</f>
        <v>3401300</v>
      </c>
      <c r="G33" s="26">
        <f>SUM(G34:G40)</f>
        <v>3401300</v>
      </c>
      <c r="H33" s="297"/>
    </row>
    <row r="34" spans="1:8" ht="60">
      <c r="A34" s="269" t="s">
        <v>202</v>
      </c>
      <c r="B34" s="270" t="s">
        <v>183</v>
      </c>
      <c r="C34" s="270" t="s">
        <v>196</v>
      </c>
      <c r="D34" s="270" t="s">
        <v>203</v>
      </c>
      <c r="E34" s="271">
        <v>500</v>
      </c>
      <c r="F34" s="26">
        <v>574070</v>
      </c>
      <c r="G34" s="26">
        <v>574070</v>
      </c>
      <c r="H34" s="297"/>
    </row>
    <row r="35" spans="1:8" ht="75">
      <c r="A35" s="269" t="s">
        <v>204</v>
      </c>
      <c r="B35" s="270" t="s">
        <v>183</v>
      </c>
      <c r="C35" s="270" t="s">
        <v>196</v>
      </c>
      <c r="D35" s="270" t="s">
        <v>205</v>
      </c>
      <c r="E35" s="271">
        <v>500</v>
      </c>
      <c r="F35" s="26">
        <v>998430</v>
      </c>
      <c r="G35" s="26">
        <v>998430</v>
      </c>
      <c r="H35" s="297"/>
    </row>
    <row r="36" spans="1:8" ht="75">
      <c r="A36" s="269" t="s">
        <v>51</v>
      </c>
      <c r="B36" s="270" t="s">
        <v>183</v>
      </c>
      <c r="C36" s="270" t="s">
        <v>196</v>
      </c>
      <c r="D36" s="270" t="s">
        <v>206</v>
      </c>
      <c r="E36" s="271">
        <v>500</v>
      </c>
      <c r="F36" s="26">
        <v>10000</v>
      </c>
      <c r="G36" s="26">
        <v>10000</v>
      </c>
      <c r="H36" s="297"/>
    </row>
    <row r="37" spans="1:8" ht="60">
      <c r="A37" s="269" t="s">
        <v>207</v>
      </c>
      <c r="B37" s="270" t="s">
        <v>183</v>
      </c>
      <c r="C37" s="270" t="s">
        <v>196</v>
      </c>
      <c r="D37" s="270" t="s">
        <v>208</v>
      </c>
      <c r="E37" s="271">
        <v>500</v>
      </c>
      <c r="F37" s="26">
        <v>1443400</v>
      </c>
      <c r="G37" s="26">
        <v>1443400</v>
      </c>
      <c r="H37" s="297"/>
    </row>
    <row r="38" spans="1:8" ht="71.25" customHeight="1">
      <c r="A38" s="269" t="s">
        <v>209</v>
      </c>
      <c r="B38" s="270" t="s">
        <v>183</v>
      </c>
      <c r="C38" s="270" t="s">
        <v>196</v>
      </c>
      <c r="D38" s="270" t="s">
        <v>210</v>
      </c>
      <c r="E38" s="271">
        <v>500</v>
      </c>
      <c r="F38" s="26">
        <v>10000</v>
      </c>
      <c r="G38" s="26">
        <v>10000</v>
      </c>
      <c r="H38" s="297"/>
    </row>
    <row r="39" spans="1:8" ht="90">
      <c r="A39" s="269" t="s">
        <v>211</v>
      </c>
      <c r="B39" s="270" t="s">
        <v>183</v>
      </c>
      <c r="C39" s="270" t="s">
        <v>196</v>
      </c>
      <c r="D39" s="270" t="s">
        <v>212</v>
      </c>
      <c r="E39" s="271">
        <v>500</v>
      </c>
      <c r="F39" s="26">
        <v>310900</v>
      </c>
      <c r="G39" s="26">
        <v>310900</v>
      </c>
      <c r="H39" s="297"/>
    </row>
    <row r="40" spans="1:8" ht="75">
      <c r="A40" s="269" t="s">
        <v>213</v>
      </c>
      <c r="B40" s="270" t="s">
        <v>183</v>
      </c>
      <c r="C40" s="270" t="s">
        <v>196</v>
      </c>
      <c r="D40" s="270" t="s">
        <v>214</v>
      </c>
      <c r="E40" s="271">
        <v>500</v>
      </c>
      <c r="F40" s="26">
        <v>54500</v>
      </c>
      <c r="G40" s="26">
        <v>54500</v>
      </c>
      <c r="H40" s="297"/>
    </row>
    <row r="41" spans="1:8" ht="15">
      <c r="A41" s="269" t="s">
        <v>188</v>
      </c>
      <c r="B41" s="270" t="s">
        <v>183</v>
      </c>
      <c r="C41" s="270" t="s">
        <v>196</v>
      </c>
      <c r="D41" s="270" t="s">
        <v>215</v>
      </c>
      <c r="E41" s="271"/>
      <c r="F41" s="26">
        <f>SUM(F42:F43)</f>
        <v>1332935</v>
      </c>
      <c r="G41" s="26">
        <f>SUM(G42:G43)</f>
        <v>1332935</v>
      </c>
      <c r="H41" s="297"/>
    </row>
    <row r="42" spans="1:8" ht="45">
      <c r="A42" s="269" t="s">
        <v>216</v>
      </c>
      <c r="B42" s="270" t="s">
        <v>183</v>
      </c>
      <c r="C42" s="270" t="s">
        <v>196</v>
      </c>
      <c r="D42" s="270" t="s">
        <v>217</v>
      </c>
      <c r="E42" s="271">
        <v>500</v>
      </c>
      <c r="F42" s="26">
        <v>370935</v>
      </c>
      <c r="G42" s="26">
        <v>370935</v>
      </c>
      <c r="H42" s="297"/>
    </row>
    <row r="43" spans="1:8" ht="45">
      <c r="A43" s="269" t="s">
        <v>218</v>
      </c>
      <c r="B43" s="270" t="s">
        <v>183</v>
      </c>
      <c r="C43" s="270" t="s">
        <v>196</v>
      </c>
      <c r="D43" s="270" t="s">
        <v>219</v>
      </c>
      <c r="E43" s="271">
        <v>500</v>
      </c>
      <c r="F43" s="26">
        <v>962000</v>
      </c>
      <c r="G43" s="26">
        <v>962000</v>
      </c>
      <c r="H43" s="297"/>
    </row>
    <row r="44" spans="1:8" ht="30">
      <c r="A44" s="269" t="s">
        <v>220</v>
      </c>
      <c r="B44" s="270" t="s">
        <v>183</v>
      </c>
      <c r="C44" s="270" t="s">
        <v>196</v>
      </c>
      <c r="D44" s="270" t="s">
        <v>221</v>
      </c>
      <c r="E44" s="271">
        <v>500</v>
      </c>
      <c r="F44" s="26">
        <v>2062226</v>
      </c>
      <c r="G44" s="26">
        <v>2062226</v>
      </c>
      <c r="H44" s="297"/>
    </row>
    <row r="45" spans="1:8" ht="30">
      <c r="A45" s="269" t="s">
        <v>222</v>
      </c>
      <c r="B45" s="270" t="s">
        <v>183</v>
      </c>
      <c r="C45" s="270" t="s">
        <v>196</v>
      </c>
      <c r="D45" s="270" t="s">
        <v>223</v>
      </c>
      <c r="E45" s="271"/>
      <c r="F45" s="26">
        <f>SUM(F46)</f>
        <v>1706740</v>
      </c>
      <c r="G45" s="26">
        <f>SUM(G46)</f>
        <v>1826212</v>
      </c>
      <c r="H45" s="297"/>
    </row>
    <row r="46" spans="1:8" ht="30">
      <c r="A46" s="269" t="s">
        <v>190</v>
      </c>
      <c r="B46" s="270" t="s">
        <v>183</v>
      </c>
      <c r="C46" s="270" t="s">
        <v>196</v>
      </c>
      <c r="D46" s="270" t="s">
        <v>223</v>
      </c>
      <c r="E46" s="271">
        <v>500</v>
      </c>
      <c r="F46" s="26">
        <v>1706740</v>
      </c>
      <c r="G46" s="26">
        <v>1826212</v>
      </c>
      <c r="H46" s="297"/>
    </row>
    <row r="47" spans="1:8" ht="45">
      <c r="A47" s="266" t="s">
        <v>224</v>
      </c>
      <c r="B47" s="267" t="s">
        <v>183</v>
      </c>
      <c r="C47" s="267" t="s">
        <v>225</v>
      </c>
      <c r="D47" s="267" t="s">
        <v>181</v>
      </c>
      <c r="E47" s="275"/>
      <c r="F47" s="21">
        <f>SUM(F48)</f>
        <v>10104764</v>
      </c>
      <c r="G47" s="21">
        <f>SUM(G48)</f>
        <v>10104764</v>
      </c>
      <c r="H47" s="297"/>
    </row>
    <row r="48" spans="1:8" ht="60">
      <c r="A48" s="272" t="s">
        <v>186</v>
      </c>
      <c r="B48" s="273" t="s">
        <v>183</v>
      </c>
      <c r="C48" s="273" t="s">
        <v>225</v>
      </c>
      <c r="D48" s="273" t="s">
        <v>187</v>
      </c>
      <c r="E48" s="276"/>
      <c r="F48" s="30">
        <f>SUM(F49)</f>
        <v>10104764</v>
      </c>
      <c r="G48" s="30">
        <f>SUM(G49)</f>
        <v>10104764</v>
      </c>
      <c r="H48" s="297"/>
    </row>
    <row r="49" spans="1:8" ht="15">
      <c r="A49" s="269" t="s">
        <v>188</v>
      </c>
      <c r="B49" s="270" t="s">
        <v>183</v>
      </c>
      <c r="C49" s="270" t="s">
        <v>225</v>
      </c>
      <c r="D49" s="270" t="s">
        <v>189</v>
      </c>
      <c r="E49" s="277"/>
      <c r="F49" s="26">
        <f>SUM(F50:F52)</f>
        <v>10104764</v>
      </c>
      <c r="G49" s="26">
        <f>SUM(G50:G52)</f>
        <v>10104764</v>
      </c>
      <c r="H49" s="297"/>
    </row>
    <row r="50" spans="1:8" ht="15">
      <c r="A50" s="269" t="s">
        <v>226</v>
      </c>
      <c r="B50" s="270" t="s">
        <v>183</v>
      </c>
      <c r="C50" s="270" t="s">
        <v>225</v>
      </c>
      <c r="D50" s="270" t="s">
        <v>189</v>
      </c>
      <c r="E50" s="277" t="s">
        <v>227</v>
      </c>
      <c r="F50" s="26">
        <v>7675500</v>
      </c>
      <c r="G50" s="26">
        <v>7675500</v>
      </c>
      <c r="H50" s="297"/>
    </row>
    <row r="51" spans="1:8" ht="105">
      <c r="A51" s="278" t="s">
        <v>228</v>
      </c>
      <c r="B51" s="270" t="s">
        <v>183</v>
      </c>
      <c r="C51" s="270" t="s">
        <v>225</v>
      </c>
      <c r="D51" s="270" t="s">
        <v>229</v>
      </c>
      <c r="E51" s="277" t="s">
        <v>227</v>
      </c>
      <c r="F51" s="26">
        <v>438200</v>
      </c>
      <c r="G51" s="26">
        <v>438200</v>
      </c>
      <c r="H51" s="297"/>
    </row>
    <row r="52" spans="1:8" ht="60">
      <c r="A52" s="269" t="s">
        <v>591</v>
      </c>
      <c r="B52" s="270" t="s">
        <v>183</v>
      </c>
      <c r="C52" s="270" t="s">
        <v>225</v>
      </c>
      <c r="D52" s="270" t="s">
        <v>231</v>
      </c>
      <c r="E52" s="271">
        <v>500</v>
      </c>
      <c r="F52" s="26">
        <v>1991064</v>
      </c>
      <c r="G52" s="26">
        <v>1991064</v>
      </c>
      <c r="H52" s="297"/>
    </row>
    <row r="53" spans="1:8" ht="15">
      <c r="A53" s="266" t="s">
        <v>232</v>
      </c>
      <c r="B53" s="267" t="s">
        <v>183</v>
      </c>
      <c r="C53" s="267" t="s">
        <v>233</v>
      </c>
      <c r="D53" s="267"/>
      <c r="E53" s="268"/>
      <c r="F53" s="21">
        <f aca="true" t="shared" si="0" ref="F53:G55">SUM(F54)</f>
        <v>1000000</v>
      </c>
      <c r="G53" s="21">
        <f t="shared" si="0"/>
        <v>1000000</v>
      </c>
      <c r="H53" s="297"/>
    </row>
    <row r="54" spans="1:8" ht="15">
      <c r="A54" s="269" t="s">
        <v>232</v>
      </c>
      <c r="B54" s="270" t="s">
        <v>183</v>
      </c>
      <c r="C54" s="270" t="s">
        <v>233</v>
      </c>
      <c r="D54" s="270" t="s">
        <v>234</v>
      </c>
      <c r="E54" s="271"/>
      <c r="F54" s="26">
        <f t="shared" si="0"/>
        <v>1000000</v>
      </c>
      <c r="G54" s="26">
        <f t="shared" si="0"/>
        <v>1000000</v>
      </c>
      <c r="H54" s="297"/>
    </row>
    <row r="55" spans="1:8" ht="15">
      <c r="A55" s="269" t="s">
        <v>235</v>
      </c>
      <c r="B55" s="270" t="s">
        <v>183</v>
      </c>
      <c r="C55" s="270" t="s">
        <v>233</v>
      </c>
      <c r="D55" s="270" t="s">
        <v>236</v>
      </c>
      <c r="E55" s="271"/>
      <c r="F55" s="26">
        <f t="shared" si="0"/>
        <v>1000000</v>
      </c>
      <c r="G55" s="26">
        <f t="shared" si="0"/>
        <v>1000000</v>
      </c>
      <c r="H55" s="297"/>
    </row>
    <row r="56" spans="1:8" ht="15">
      <c r="A56" s="269" t="s">
        <v>237</v>
      </c>
      <c r="B56" s="270" t="s">
        <v>183</v>
      </c>
      <c r="C56" s="270" t="s">
        <v>233</v>
      </c>
      <c r="D56" s="270" t="s">
        <v>236</v>
      </c>
      <c r="E56" s="277" t="s">
        <v>238</v>
      </c>
      <c r="F56" s="26">
        <v>1000000</v>
      </c>
      <c r="G56" s="26">
        <v>1000000</v>
      </c>
      <c r="H56" s="297"/>
    </row>
    <row r="57" spans="1:8" ht="15">
      <c r="A57" s="266" t="s">
        <v>239</v>
      </c>
      <c r="B57" s="267" t="s">
        <v>183</v>
      </c>
      <c r="C57" s="267" t="s">
        <v>240</v>
      </c>
      <c r="D57" s="267" t="s">
        <v>181</v>
      </c>
      <c r="E57" s="268" t="s">
        <v>181</v>
      </c>
      <c r="F57" s="21">
        <f>F58+F61</f>
        <v>835000</v>
      </c>
      <c r="G57" s="21">
        <f>G58+G61</f>
        <v>5290000</v>
      </c>
      <c r="H57" s="297"/>
    </row>
    <row r="58" spans="1:8" ht="45">
      <c r="A58" s="269" t="s">
        <v>241</v>
      </c>
      <c r="B58" s="270" t="s">
        <v>183</v>
      </c>
      <c r="C58" s="270" t="s">
        <v>240</v>
      </c>
      <c r="D58" s="270" t="s">
        <v>242</v>
      </c>
      <c r="E58" s="271"/>
      <c r="F58" s="26">
        <f>SUM(F59)</f>
        <v>535000</v>
      </c>
      <c r="G58" s="26">
        <f>SUM(G59)</f>
        <v>590000</v>
      </c>
      <c r="H58" s="297"/>
    </row>
    <row r="59" spans="1:8" ht="45">
      <c r="A59" s="269" t="s">
        <v>243</v>
      </c>
      <c r="B59" s="270" t="s">
        <v>183</v>
      </c>
      <c r="C59" s="270" t="s">
        <v>240</v>
      </c>
      <c r="D59" s="270" t="s">
        <v>244</v>
      </c>
      <c r="E59" s="271"/>
      <c r="F59" s="26">
        <f>SUM(F60:F60)</f>
        <v>535000</v>
      </c>
      <c r="G59" s="26">
        <f>SUM(G60:G60)</f>
        <v>590000</v>
      </c>
      <c r="H59" s="297"/>
    </row>
    <row r="60" spans="1:8" ht="30">
      <c r="A60" s="269" t="s">
        <v>190</v>
      </c>
      <c r="B60" s="270" t="s">
        <v>183</v>
      </c>
      <c r="C60" s="270" t="s">
        <v>240</v>
      </c>
      <c r="D60" s="270" t="s">
        <v>244</v>
      </c>
      <c r="E60" s="271">
        <v>500</v>
      </c>
      <c r="F60" s="26">
        <v>535000</v>
      </c>
      <c r="G60" s="26">
        <v>590000</v>
      </c>
      <c r="H60" s="297"/>
    </row>
    <row r="61" spans="1:8" ht="30">
      <c r="A61" s="269" t="s">
        <v>248</v>
      </c>
      <c r="B61" s="270" t="s">
        <v>183</v>
      </c>
      <c r="C61" s="270" t="s">
        <v>240</v>
      </c>
      <c r="D61" s="270" t="s">
        <v>249</v>
      </c>
      <c r="E61" s="271"/>
      <c r="F61" s="26">
        <f>SUM(F62)</f>
        <v>300000</v>
      </c>
      <c r="G61" s="26">
        <f>SUM(G62)</f>
        <v>4700000</v>
      </c>
      <c r="H61" s="297"/>
    </row>
    <row r="62" spans="1:8" ht="75">
      <c r="A62" s="269" t="s">
        <v>250</v>
      </c>
      <c r="B62" s="270" t="s">
        <v>183</v>
      </c>
      <c r="C62" s="270" t="s">
        <v>240</v>
      </c>
      <c r="D62" s="270" t="s">
        <v>249</v>
      </c>
      <c r="E62" s="279">
        <v>3</v>
      </c>
      <c r="F62" s="26">
        <v>300000</v>
      </c>
      <c r="G62" s="26">
        <v>4700000</v>
      </c>
      <c r="H62" s="297"/>
    </row>
    <row r="63" spans="1:8" ht="28.5">
      <c r="A63" s="263" t="s">
        <v>265</v>
      </c>
      <c r="B63" s="280" t="s">
        <v>266</v>
      </c>
      <c r="C63" s="280"/>
      <c r="D63" s="280"/>
      <c r="E63" s="265"/>
      <c r="F63" s="47">
        <f>SUM(F64+F67)</f>
        <v>3086200</v>
      </c>
      <c r="G63" s="47">
        <f>SUM(G64+G67)</f>
        <v>3984000</v>
      </c>
      <c r="H63" s="297"/>
    </row>
    <row r="64" spans="1:8" ht="15">
      <c r="A64" s="266" t="s">
        <v>267</v>
      </c>
      <c r="B64" s="267" t="s">
        <v>266</v>
      </c>
      <c r="C64" s="267" t="s">
        <v>268</v>
      </c>
      <c r="D64" s="267"/>
      <c r="E64" s="268"/>
      <c r="F64" s="21">
        <f>SUM(F65)</f>
        <v>564000</v>
      </c>
      <c r="G64" s="21">
        <f>SUM(G65)</f>
        <v>564000</v>
      </c>
      <c r="H64" s="297"/>
    </row>
    <row r="65" spans="1:8" ht="15">
      <c r="A65" s="269" t="s">
        <v>269</v>
      </c>
      <c r="B65" s="270" t="s">
        <v>266</v>
      </c>
      <c r="C65" s="270" t="s">
        <v>268</v>
      </c>
      <c r="D65" s="270" t="s">
        <v>257</v>
      </c>
      <c r="E65" s="271"/>
      <c r="F65" s="26">
        <f>F66</f>
        <v>564000</v>
      </c>
      <c r="G65" s="26">
        <f>G66</f>
        <v>564000</v>
      </c>
      <c r="H65" s="297"/>
    </row>
    <row r="66" spans="1:8" ht="44.25" customHeight="1">
      <c r="A66" s="269" t="s">
        <v>258</v>
      </c>
      <c r="B66" s="270" t="s">
        <v>266</v>
      </c>
      <c r="C66" s="270" t="s">
        <v>268</v>
      </c>
      <c r="D66" s="270" t="s">
        <v>259</v>
      </c>
      <c r="E66" s="277" t="s">
        <v>227</v>
      </c>
      <c r="F66" s="26">
        <v>564000</v>
      </c>
      <c r="G66" s="26">
        <v>564000</v>
      </c>
      <c r="H66" s="297"/>
    </row>
    <row r="67" spans="1:8" ht="45">
      <c r="A67" s="266" t="s">
        <v>270</v>
      </c>
      <c r="B67" s="267" t="s">
        <v>266</v>
      </c>
      <c r="C67" s="267" t="s">
        <v>271</v>
      </c>
      <c r="D67" s="267"/>
      <c r="E67" s="268"/>
      <c r="F67" s="21">
        <f>SUM(F68+F71)</f>
        <v>2522200</v>
      </c>
      <c r="G67" s="21">
        <f>SUM(G68+G71)</f>
        <v>3420000</v>
      </c>
      <c r="H67" s="297"/>
    </row>
    <row r="68" spans="1:8" ht="45">
      <c r="A68" s="272" t="s">
        <v>272</v>
      </c>
      <c r="B68" s="273" t="s">
        <v>266</v>
      </c>
      <c r="C68" s="273" t="s">
        <v>271</v>
      </c>
      <c r="D68" s="273" t="s">
        <v>273</v>
      </c>
      <c r="E68" s="274"/>
      <c r="F68" s="30">
        <f>SUM(F69)</f>
        <v>370000</v>
      </c>
      <c r="G68" s="30">
        <f>SUM(G69)</f>
        <v>370000</v>
      </c>
      <c r="H68" s="297"/>
    </row>
    <row r="69" spans="1:8" ht="45">
      <c r="A69" s="269" t="s">
        <v>274</v>
      </c>
      <c r="B69" s="270" t="s">
        <v>266</v>
      </c>
      <c r="C69" s="270" t="s">
        <v>271</v>
      </c>
      <c r="D69" s="270" t="s">
        <v>275</v>
      </c>
      <c r="E69" s="271"/>
      <c r="F69" s="26">
        <f>SUM(F70)</f>
        <v>370000</v>
      </c>
      <c r="G69" s="26">
        <f>SUM(G70)</f>
        <v>370000</v>
      </c>
      <c r="H69" s="297"/>
    </row>
    <row r="70" spans="1:8" ht="30">
      <c r="A70" s="269" t="s">
        <v>190</v>
      </c>
      <c r="B70" s="270" t="s">
        <v>266</v>
      </c>
      <c r="C70" s="270" t="s">
        <v>271</v>
      </c>
      <c r="D70" s="270" t="s">
        <v>275</v>
      </c>
      <c r="E70" s="271">
        <v>500</v>
      </c>
      <c r="F70" s="26">
        <v>370000</v>
      </c>
      <c r="G70" s="26">
        <v>370000</v>
      </c>
      <c r="H70" s="297"/>
    </row>
    <row r="71" spans="1:8" ht="15">
      <c r="A71" s="272" t="s">
        <v>276</v>
      </c>
      <c r="B71" s="273" t="s">
        <v>266</v>
      </c>
      <c r="C71" s="273" t="s">
        <v>271</v>
      </c>
      <c r="D71" s="273" t="s">
        <v>277</v>
      </c>
      <c r="E71" s="274"/>
      <c r="F71" s="30">
        <f>SUM(F72)</f>
        <v>2152200</v>
      </c>
      <c r="G71" s="30">
        <f>SUM(G72)</f>
        <v>3050000</v>
      </c>
      <c r="H71" s="297"/>
    </row>
    <row r="72" spans="1:8" ht="30">
      <c r="A72" s="281" t="s">
        <v>278</v>
      </c>
      <c r="B72" s="270" t="s">
        <v>266</v>
      </c>
      <c r="C72" s="270" t="s">
        <v>271</v>
      </c>
      <c r="D72" s="270" t="s">
        <v>279</v>
      </c>
      <c r="E72" s="271"/>
      <c r="F72" s="26">
        <f>SUM(F73:F74)</f>
        <v>2152200</v>
      </c>
      <c r="G72" s="26">
        <f>SUM(G73:G74)</f>
        <v>3050000</v>
      </c>
      <c r="H72" s="297"/>
    </row>
    <row r="73" spans="1:8" ht="30">
      <c r="A73" s="269" t="s">
        <v>190</v>
      </c>
      <c r="B73" s="270" t="s">
        <v>266</v>
      </c>
      <c r="C73" s="270" t="s">
        <v>271</v>
      </c>
      <c r="D73" s="270" t="s">
        <v>279</v>
      </c>
      <c r="E73" s="271">
        <v>500</v>
      </c>
      <c r="F73" s="26">
        <v>150000</v>
      </c>
      <c r="G73" s="26">
        <v>150000</v>
      </c>
      <c r="H73" s="297"/>
    </row>
    <row r="74" spans="1:8" ht="60">
      <c r="A74" s="269" t="s">
        <v>592</v>
      </c>
      <c r="B74" s="270" t="s">
        <v>266</v>
      </c>
      <c r="C74" s="270" t="s">
        <v>271</v>
      </c>
      <c r="D74" s="270" t="s">
        <v>279</v>
      </c>
      <c r="E74" s="271">
        <v>500</v>
      </c>
      <c r="F74" s="26">
        <v>2002200</v>
      </c>
      <c r="G74" s="26">
        <v>2900000</v>
      </c>
      <c r="H74" s="297"/>
    </row>
    <row r="75" spans="1:8" ht="14.25">
      <c r="A75" s="263" t="s">
        <v>286</v>
      </c>
      <c r="B75" s="280" t="s">
        <v>287</v>
      </c>
      <c r="C75" s="280"/>
      <c r="D75" s="280"/>
      <c r="E75" s="265"/>
      <c r="F75" s="47">
        <f>SUM(F76+F82+F90+F85)</f>
        <v>9448000</v>
      </c>
      <c r="G75" s="47">
        <f>SUM(G76+G82+G90+G85)</f>
        <v>7504000</v>
      </c>
      <c r="H75" s="297"/>
    </row>
    <row r="76" spans="1:8" ht="15">
      <c r="A76" s="266" t="s">
        <v>288</v>
      </c>
      <c r="B76" s="267" t="s">
        <v>287</v>
      </c>
      <c r="C76" s="267" t="s">
        <v>289</v>
      </c>
      <c r="D76" s="267"/>
      <c r="E76" s="268"/>
      <c r="F76" s="21">
        <f>SUM(F77)</f>
        <v>5000000</v>
      </c>
      <c r="G76" s="21">
        <f>SUM(G77)</f>
        <v>2996000</v>
      </c>
      <c r="H76" s="297"/>
    </row>
    <row r="77" spans="1:8" ht="15">
      <c r="A77" s="269" t="s">
        <v>290</v>
      </c>
      <c r="B77" s="270" t="s">
        <v>287</v>
      </c>
      <c r="C77" s="270" t="s">
        <v>289</v>
      </c>
      <c r="D77" s="270" t="s">
        <v>291</v>
      </c>
      <c r="E77" s="271"/>
      <c r="F77" s="26">
        <f>SUM(F78)</f>
        <v>5000000</v>
      </c>
      <c r="G77" s="26">
        <f>SUM(G78)</f>
        <v>2996000</v>
      </c>
      <c r="H77" s="297"/>
    </row>
    <row r="78" spans="1:8" ht="30">
      <c r="A78" s="269" t="s">
        <v>292</v>
      </c>
      <c r="B78" s="270" t="s">
        <v>287</v>
      </c>
      <c r="C78" s="270" t="s">
        <v>289</v>
      </c>
      <c r="D78" s="270" t="s">
        <v>293</v>
      </c>
      <c r="E78" s="271"/>
      <c r="F78" s="26">
        <f>SUM(F79:F80)</f>
        <v>5000000</v>
      </c>
      <c r="G78" s="26">
        <f>SUM(G79:G80)</f>
        <v>2996000</v>
      </c>
      <c r="H78" s="297"/>
    </row>
    <row r="79" spans="1:8" ht="15">
      <c r="A79" s="269" t="s">
        <v>294</v>
      </c>
      <c r="B79" s="270" t="s">
        <v>287</v>
      </c>
      <c r="C79" s="270" t="s">
        <v>289</v>
      </c>
      <c r="D79" s="270" t="s">
        <v>293</v>
      </c>
      <c r="E79" s="277" t="s">
        <v>295</v>
      </c>
      <c r="F79" s="26">
        <v>4800000</v>
      </c>
      <c r="G79" s="26">
        <v>2796000</v>
      </c>
      <c r="H79" s="297"/>
    </row>
    <row r="80" spans="1:8" ht="30">
      <c r="A80" s="269" t="s">
        <v>292</v>
      </c>
      <c r="B80" s="270" t="s">
        <v>287</v>
      </c>
      <c r="C80" s="270" t="s">
        <v>289</v>
      </c>
      <c r="D80" s="270" t="s">
        <v>293</v>
      </c>
      <c r="E80" s="279">
        <v>500</v>
      </c>
      <c r="F80" s="26">
        <v>200000</v>
      </c>
      <c r="G80" s="26">
        <v>200000</v>
      </c>
      <c r="H80" s="297"/>
    </row>
    <row r="81" spans="1:8" ht="14.25">
      <c r="A81" s="263" t="s">
        <v>296</v>
      </c>
      <c r="B81" s="280" t="s">
        <v>287</v>
      </c>
      <c r="C81" s="280" t="s">
        <v>297</v>
      </c>
      <c r="D81" s="280"/>
      <c r="E81" s="265"/>
      <c r="F81" s="47">
        <f aca="true" t="shared" si="1" ref="F81:G83">SUM(F82)</f>
        <v>1650000</v>
      </c>
      <c r="G81" s="47">
        <f t="shared" si="1"/>
        <v>1650000</v>
      </c>
      <c r="H81" s="297"/>
    </row>
    <row r="82" spans="1:8" ht="15">
      <c r="A82" s="266" t="s">
        <v>298</v>
      </c>
      <c r="B82" s="267" t="s">
        <v>287</v>
      </c>
      <c r="C82" s="267" t="s">
        <v>297</v>
      </c>
      <c r="D82" s="267" t="s">
        <v>299</v>
      </c>
      <c r="E82" s="268"/>
      <c r="F82" s="21">
        <f t="shared" si="1"/>
        <v>1650000</v>
      </c>
      <c r="G82" s="21">
        <f t="shared" si="1"/>
        <v>1650000</v>
      </c>
      <c r="H82" s="297"/>
    </row>
    <row r="83" spans="1:8" ht="30">
      <c r="A83" s="269" t="s">
        <v>300</v>
      </c>
      <c r="B83" s="270" t="s">
        <v>287</v>
      </c>
      <c r="C83" s="270" t="s">
        <v>297</v>
      </c>
      <c r="D83" s="270" t="s">
        <v>301</v>
      </c>
      <c r="E83" s="271"/>
      <c r="F83" s="26">
        <f t="shared" si="1"/>
        <v>1650000</v>
      </c>
      <c r="G83" s="26">
        <f t="shared" si="1"/>
        <v>1650000</v>
      </c>
      <c r="H83" s="297"/>
    </row>
    <row r="84" spans="1:8" ht="15">
      <c r="A84" s="269" t="s">
        <v>294</v>
      </c>
      <c r="B84" s="270" t="s">
        <v>287</v>
      </c>
      <c r="C84" s="270" t="s">
        <v>297</v>
      </c>
      <c r="D84" s="270" t="s">
        <v>301</v>
      </c>
      <c r="E84" s="277" t="s">
        <v>295</v>
      </c>
      <c r="F84" s="26">
        <v>1650000</v>
      </c>
      <c r="G84" s="26">
        <v>1650000</v>
      </c>
      <c r="H84" s="297"/>
    </row>
    <row r="85" spans="1:8" ht="15">
      <c r="A85" s="51" t="s">
        <v>302</v>
      </c>
      <c r="B85" s="52">
        <v>400</v>
      </c>
      <c r="C85" s="53"/>
      <c r="D85" s="54"/>
      <c r="E85" s="53"/>
      <c r="F85" s="55">
        <f>SUM(F86)</f>
        <v>2158000</v>
      </c>
      <c r="G85" s="55">
        <f>SUM(G86)</f>
        <v>2158000</v>
      </c>
      <c r="H85" s="297"/>
    </row>
    <row r="86" spans="1:8" ht="30">
      <c r="A86" s="56" t="s">
        <v>303</v>
      </c>
      <c r="B86" s="57">
        <v>400</v>
      </c>
      <c r="C86" s="57">
        <v>410</v>
      </c>
      <c r="D86" s="58">
        <v>3300200</v>
      </c>
      <c r="E86" s="59"/>
      <c r="F86" s="60">
        <f>SUM(F87:F87)</f>
        <v>2158000</v>
      </c>
      <c r="G86" s="60">
        <f>SUM(G87:G87)</f>
        <v>2158000</v>
      </c>
      <c r="H86" s="297"/>
    </row>
    <row r="87" spans="1:8" ht="30">
      <c r="A87" s="61" t="s">
        <v>190</v>
      </c>
      <c r="B87" s="57">
        <v>400</v>
      </c>
      <c r="C87" s="57">
        <v>410</v>
      </c>
      <c r="D87" s="58">
        <v>3300200</v>
      </c>
      <c r="E87" s="59">
        <v>500</v>
      </c>
      <c r="F87" s="60">
        <f>SUM(F88:F89)</f>
        <v>2158000</v>
      </c>
      <c r="G87" s="60">
        <f>SUM(G88:G89)</f>
        <v>2158000</v>
      </c>
      <c r="H87" s="297"/>
    </row>
    <row r="88" spans="1:8" ht="60">
      <c r="A88" s="282" t="s">
        <v>304</v>
      </c>
      <c r="B88" s="57">
        <v>400</v>
      </c>
      <c r="C88" s="57">
        <v>410</v>
      </c>
      <c r="D88" s="58">
        <v>3300200</v>
      </c>
      <c r="E88" s="59">
        <v>500</v>
      </c>
      <c r="F88" s="60">
        <v>2158000</v>
      </c>
      <c r="G88" s="60">
        <v>2158000</v>
      </c>
      <c r="H88" s="297"/>
    </row>
    <row r="89" spans="1:8" ht="45">
      <c r="A89" s="269" t="s">
        <v>593</v>
      </c>
      <c r="B89" s="270" t="s">
        <v>183</v>
      </c>
      <c r="C89" s="270" t="s">
        <v>594</v>
      </c>
      <c r="D89" s="270" t="s">
        <v>595</v>
      </c>
      <c r="E89" s="271">
        <v>500</v>
      </c>
      <c r="F89" s="26"/>
      <c r="G89" s="26"/>
      <c r="H89" s="297"/>
    </row>
    <row r="90" spans="1:8" ht="18" customHeight="1">
      <c r="A90" s="266" t="s">
        <v>305</v>
      </c>
      <c r="B90" s="267" t="s">
        <v>287</v>
      </c>
      <c r="C90" s="267" t="s">
        <v>306</v>
      </c>
      <c r="D90" s="267"/>
      <c r="E90" s="268"/>
      <c r="F90" s="21">
        <f>SUM(F91+F94)</f>
        <v>640000</v>
      </c>
      <c r="G90" s="21">
        <f>SUM(G91+G94)</f>
        <v>700000</v>
      </c>
      <c r="H90" s="297"/>
    </row>
    <row r="91" spans="1:8" ht="30">
      <c r="A91" s="272" t="s">
        <v>307</v>
      </c>
      <c r="B91" s="273" t="s">
        <v>287</v>
      </c>
      <c r="C91" s="273" t="s">
        <v>306</v>
      </c>
      <c r="D91" s="273" t="s">
        <v>308</v>
      </c>
      <c r="E91" s="274"/>
      <c r="F91" s="30">
        <f>SUM(F92)</f>
        <v>540000</v>
      </c>
      <c r="G91" s="30">
        <f>SUM(G92)</f>
        <v>600000</v>
      </c>
      <c r="H91" s="297"/>
    </row>
    <row r="92" spans="1:8" ht="15">
      <c r="A92" s="269" t="s">
        <v>309</v>
      </c>
      <c r="B92" s="270" t="s">
        <v>287</v>
      </c>
      <c r="C92" s="270" t="s">
        <v>306</v>
      </c>
      <c r="D92" s="270" t="s">
        <v>310</v>
      </c>
      <c r="E92" s="271"/>
      <c r="F92" s="26">
        <f>SUM(F93:F93)</f>
        <v>540000</v>
      </c>
      <c r="G92" s="26">
        <f>SUM(G93:G93)</f>
        <v>600000</v>
      </c>
      <c r="H92" s="297"/>
    </row>
    <row r="93" spans="1:8" ht="30">
      <c r="A93" s="269" t="s">
        <v>190</v>
      </c>
      <c r="B93" s="270" t="s">
        <v>287</v>
      </c>
      <c r="C93" s="270" t="s">
        <v>306</v>
      </c>
      <c r="D93" s="270" t="s">
        <v>310</v>
      </c>
      <c r="E93" s="271">
        <v>500</v>
      </c>
      <c r="F93" s="26">
        <v>540000</v>
      </c>
      <c r="G93" s="26">
        <v>600000</v>
      </c>
      <c r="H93" s="297"/>
    </row>
    <row r="94" spans="1:8" ht="15">
      <c r="A94" s="272" t="s">
        <v>256</v>
      </c>
      <c r="B94" s="273" t="s">
        <v>287</v>
      </c>
      <c r="C94" s="273" t="s">
        <v>306</v>
      </c>
      <c r="D94" s="273" t="s">
        <v>311</v>
      </c>
      <c r="E94" s="274"/>
      <c r="F94" s="30">
        <f>SUM(F95)</f>
        <v>100000</v>
      </c>
      <c r="G94" s="30">
        <f>SUM(G95)</f>
        <v>100000</v>
      </c>
      <c r="H94" s="297"/>
    </row>
    <row r="95" spans="1:8" ht="45">
      <c r="A95" s="269" t="s">
        <v>596</v>
      </c>
      <c r="B95" s="270" t="s">
        <v>287</v>
      </c>
      <c r="C95" s="270" t="s">
        <v>306</v>
      </c>
      <c r="D95" s="270" t="s">
        <v>311</v>
      </c>
      <c r="E95" s="277" t="s">
        <v>227</v>
      </c>
      <c r="F95" s="26">
        <v>100000</v>
      </c>
      <c r="G95" s="26">
        <v>100000</v>
      </c>
      <c r="H95" s="297"/>
    </row>
    <row r="96" spans="1:8" ht="14.25">
      <c r="A96" s="263" t="s">
        <v>313</v>
      </c>
      <c r="B96" s="280" t="s">
        <v>314</v>
      </c>
      <c r="C96" s="280"/>
      <c r="D96" s="280"/>
      <c r="E96" s="265"/>
      <c r="F96" s="47">
        <f aca="true" t="shared" si="2" ref="F96:G98">SUM(F97)</f>
        <v>180000</v>
      </c>
      <c r="G96" s="47">
        <f t="shared" si="2"/>
        <v>180000</v>
      </c>
      <c r="H96" s="297"/>
    </row>
    <row r="97" spans="1:8" ht="15">
      <c r="A97" s="266" t="s">
        <v>315</v>
      </c>
      <c r="B97" s="267" t="s">
        <v>314</v>
      </c>
      <c r="C97" s="267" t="s">
        <v>316</v>
      </c>
      <c r="D97" s="267"/>
      <c r="E97" s="268"/>
      <c r="F97" s="21">
        <f t="shared" si="2"/>
        <v>180000</v>
      </c>
      <c r="G97" s="21">
        <f t="shared" si="2"/>
        <v>180000</v>
      </c>
      <c r="H97" s="297"/>
    </row>
    <row r="98" spans="1:8" ht="15">
      <c r="A98" s="269" t="s">
        <v>315</v>
      </c>
      <c r="B98" s="270" t="s">
        <v>314</v>
      </c>
      <c r="C98" s="270" t="s">
        <v>316</v>
      </c>
      <c r="D98" s="270" t="s">
        <v>317</v>
      </c>
      <c r="E98" s="271"/>
      <c r="F98" s="26">
        <f t="shared" si="2"/>
        <v>180000</v>
      </c>
      <c r="G98" s="26">
        <f t="shared" si="2"/>
        <v>180000</v>
      </c>
      <c r="H98" s="297"/>
    </row>
    <row r="99" spans="1:8" ht="30">
      <c r="A99" s="269" t="s">
        <v>318</v>
      </c>
      <c r="B99" s="270" t="s">
        <v>314</v>
      </c>
      <c r="C99" s="270" t="s">
        <v>316</v>
      </c>
      <c r="D99" s="270" t="s">
        <v>319</v>
      </c>
      <c r="E99" s="271"/>
      <c r="F99" s="26">
        <v>180000</v>
      </c>
      <c r="G99" s="26">
        <v>180000</v>
      </c>
      <c r="H99" s="297"/>
    </row>
    <row r="100" spans="1:8" ht="14.25">
      <c r="A100" s="263" t="s">
        <v>320</v>
      </c>
      <c r="B100" s="280" t="s">
        <v>321</v>
      </c>
      <c r="C100" s="280"/>
      <c r="D100" s="280"/>
      <c r="E100" s="265"/>
      <c r="F100" s="47">
        <f>SUM(F101+F109+F131+F138)</f>
        <v>428432880</v>
      </c>
      <c r="G100" s="47">
        <f>SUM(G101+G109+G131+G138)</f>
        <v>431935580</v>
      </c>
      <c r="H100" s="297"/>
    </row>
    <row r="101" spans="1:8" ht="15">
      <c r="A101" s="266" t="s">
        <v>322</v>
      </c>
      <c r="B101" s="267" t="s">
        <v>321</v>
      </c>
      <c r="C101" s="267" t="s">
        <v>323</v>
      </c>
      <c r="D101" s="267"/>
      <c r="E101" s="268"/>
      <c r="F101" s="21">
        <f>SUM(F102+F107)</f>
        <v>155791330</v>
      </c>
      <c r="G101" s="21">
        <f>SUM(G102+G107)</f>
        <v>163923330</v>
      </c>
      <c r="H101" s="297"/>
    </row>
    <row r="102" spans="1:8" ht="14.25">
      <c r="A102" s="283" t="s">
        <v>329</v>
      </c>
      <c r="B102" s="280" t="s">
        <v>321</v>
      </c>
      <c r="C102" s="280" t="s">
        <v>323</v>
      </c>
      <c r="D102" s="280" t="s">
        <v>330</v>
      </c>
      <c r="E102" s="265"/>
      <c r="F102" s="47">
        <f>SUM(F103)</f>
        <v>155669330</v>
      </c>
      <c r="G102" s="47">
        <f>SUM(G103)</f>
        <v>163801330</v>
      </c>
      <c r="H102" s="297"/>
    </row>
    <row r="103" spans="1:8" ht="30">
      <c r="A103" s="269" t="s">
        <v>331</v>
      </c>
      <c r="B103" s="270" t="s">
        <v>321</v>
      </c>
      <c r="C103" s="270" t="s">
        <v>323</v>
      </c>
      <c r="D103" s="270" t="s">
        <v>332</v>
      </c>
      <c r="E103" s="271" t="s">
        <v>181</v>
      </c>
      <c r="F103" s="26">
        <f>SUM(F104:F106)</f>
        <v>155669330</v>
      </c>
      <c r="G103" s="26">
        <f>SUM(G104:G106)</f>
        <v>163801330</v>
      </c>
      <c r="H103" s="297"/>
    </row>
    <row r="104" spans="1:8" ht="15">
      <c r="A104" s="269" t="s">
        <v>333</v>
      </c>
      <c r="B104" s="270" t="s">
        <v>321</v>
      </c>
      <c r="C104" s="270" t="s">
        <v>323</v>
      </c>
      <c r="D104" s="270" t="s">
        <v>332</v>
      </c>
      <c r="E104" s="277" t="s">
        <v>334</v>
      </c>
      <c r="F104" s="26">
        <v>140055330</v>
      </c>
      <c r="G104" s="26">
        <v>148374330</v>
      </c>
      <c r="H104" s="297"/>
    </row>
    <row r="105" spans="1:8" ht="42" customHeight="1">
      <c r="A105" s="269" t="s">
        <v>335</v>
      </c>
      <c r="B105" s="270" t="s">
        <v>321</v>
      </c>
      <c r="C105" s="270" t="s">
        <v>323</v>
      </c>
      <c r="D105" s="270" t="s">
        <v>332</v>
      </c>
      <c r="E105" s="277" t="s">
        <v>334</v>
      </c>
      <c r="F105" s="26">
        <v>13422000</v>
      </c>
      <c r="G105" s="26">
        <v>14442000</v>
      </c>
      <c r="H105" s="297"/>
    </row>
    <row r="106" spans="1:7" ht="45">
      <c r="A106" s="269" t="s">
        <v>597</v>
      </c>
      <c r="B106" s="270" t="s">
        <v>321</v>
      </c>
      <c r="C106" s="270" t="s">
        <v>323</v>
      </c>
      <c r="D106" s="270" t="s">
        <v>332</v>
      </c>
      <c r="E106" s="277" t="s">
        <v>337</v>
      </c>
      <c r="F106" s="26">
        <v>2192000</v>
      </c>
      <c r="G106" s="250">
        <v>985000</v>
      </c>
    </row>
    <row r="107" spans="1:8" ht="15">
      <c r="A107" s="269" t="s">
        <v>260</v>
      </c>
      <c r="B107" s="270" t="s">
        <v>321</v>
      </c>
      <c r="C107" s="270" t="s">
        <v>323</v>
      </c>
      <c r="D107" s="270"/>
      <c r="E107" s="277"/>
      <c r="F107" s="26">
        <f>SUM(F108)</f>
        <v>122000</v>
      </c>
      <c r="G107" s="26">
        <f>SUM(G108)</f>
        <v>122000</v>
      </c>
      <c r="H107" s="297"/>
    </row>
    <row r="108" spans="1:8" ht="29.25" customHeight="1">
      <c r="A108" s="269" t="s">
        <v>598</v>
      </c>
      <c r="B108" s="270" t="s">
        <v>321</v>
      </c>
      <c r="C108" s="270" t="s">
        <v>323</v>
      </c>
      <c r="D108" s="270" t="s">
        <v>339</v>
      </c>
      <c r="E108" s="277" t="s">
        <v>599</v>
      </c>
      <c r="F108" s="26">
        <v>122000</v>
      </c>
      <c r="G108" s="26">
        <v>122000</v>
      </c>
      <c r="H108" s="297"/>
    </row>
    <row r="109" spans="1:8" ht="15">
      <c r="A109" s="266" t="s">
        <v>340</v>
      </c>
      <c r="B109" s="267" t="s">
        <v>321</v>
      </c>
      <c r="C109" s="267" t="s">
        <v>341</v>
      </c>
      <c r="D109" s="267"/>
      <c r="E109" s="275"/>
      <c r="F109" s="21">
        <f>SUM(F110+F114+F121+F125)</f>
        <v>238580750</v>
      </c>
      <c r="G109" s="21">
        <f>SUM(G110+G114+G121+G125)</f>
        <v>235920750</v>
      </c>
      <c r="H109" s="297"/>
    </row>
    <row r="110" spans="1:8" ht="31.5" customHeight="1">
      <c r="A110" s="272" t="s">
        <v>246</v>
      </c>
      <c r="B110" s="270" t="s">
        <v>321</v>
      </c>
      <c r="C110" s="270" t="s">
        <v>341</v>
      </c>
      <c r="D110" s="270" t="s">
        <v>247</v>
      </c>
      <c r="E110" s="277"/>
      <c r="F110" s="26">
        <f aca="true" t="shared" si="3" ref="F110:G112">SUM(F111)</f>
        <v>3200000</v>
      </c>
      <c r="G110" s="26">
        <f t="shared" si="3"/>
        <v>0</v>
      </c>
      <c r="H110" s="297"/>
    </row>
    <row r="111" spans="1:8" ht="75">
      <c r="A111" s="269" t="s">
        <v>324</v>
      </c>
      <c r="B111" s="270" t="s">
        <v>321</v>
      </c>
      <c r="C111" s="270" t="s">
        <v>341</v>
      </c>
      <c r="D111" s="270" t="s">
        <v>325</v>
      </c>
      <c r="E111" s="277"/>
      <c r="F111" s="26">
        <f t="shared" si="3"/>
        <v>3200000</v>
      </c>
      <c r="G111" s="26">
        <f t="shared" si="3"/>
        <v>0</v>
      </c>
      <c r="H111" s="297"/>
    </row>
    <row r="112" spans="1:8" ht="45">
      <c r="A112" s="269" t="s">
        <v>326</v>
      </c>
      <c r="B112" s="270" t="s">
        <v>321</v>
      </c>
      <c r="C112" s="270" t="s">
        <v>341</v>
      </c>
      <c r="D112" s="270" t="s">
        <v>249</v>
      </c>
      <c r="E112" s="277"/>
      <c r="F112" s="26">
        <f t="shared" si="3"/>
        <v>3200000</v>
      </c>
      <c r="G112" s="26">
        <f t="shared" si="3"/>
        <v>0</v>
      </c>
      <c r="H112" s="297"/>
    </row>
    <row r="113" spans="1:8" ht="15">
      <c r="A113" s="269" t="s">
        <v>327</v>
      </c>
      <c r="B113" s="270" t="s">
        <v>321</v>
      </c>
      <c r="C113" s="270" t="s">
        <v>341</v>
      </c>
      <c r="D113" s="270" t="s">
        <v>249</v>
      </c>
      <c r="E113" s="277" t="s">
        <v>328</v>
      </c>
      <c r="F113" s="26">
        <v>3200000</v>
      </c>
      <c r="G113" s="26">
        <v>0</v>
      </c>
      <c r="H113" s="297"/>
    </row>
    <row r="114" spans="1:8" ht="30">
      <c r="A114" s="272" t="s">
        <v>342</v>
      </c>
      <c r="B114" s="273" t="s">
        <v>321</v>
      </c>
      <c r="C114" s="273" t="s">
        <v>341</v>
      </c>
      <c r="D114" s="273" t="s">
        <v>343</v>
      </c>
      <c r="E114" s="274" t="s">
        <v>181</v>
      </c>
      <c r="F114" s="30">
        <f>SUM(F115)</f>
        <v>189779150</v>
      </c>
      <c r="G114" s="30">
        <f>SUM(G115)</f>
        <v>190126150</v>
      </c>
      <c r="H114" s="297"/>
    </row>
    <row r="115" spans="1:8" ht="30">
      <c r="A115" s="269" t="s">
        <v>344</v>
      </c>
      <c r="B115" s="270" t="s">
        <v>321</v>
      </c>
      <c r="C115" s="270" t="s">
        <v>341</v>
      </c>
      <c r="D115" s="270" t="s">
        <v>345</v>
      </c>
      <c r="E115" s="271" t="s">
        <v>334</v>
      </c>
      <c r="F115" s="26">
        <f>SUM(F116:F120)</f>
        <v>189779150</v>
      </c>
      <c r="G115" s="26">
        <f>SUM(G116:G120)</f>
        <v>190126150</v>
      </c>
      <c r="H115" s="297"/>
    </row>
    <row r="116" spans="1:8" ht="45">
      <c r="A116" s="269" t="s">
        <v>346</v>
      </c>
      <c r="B116" s="270" t="s">
        <v>321</v>
      </c>
      <c r="C116" s="270" t="s">
        <v>341</v>
      </c>
      <c r="D116" s="270" t="s">
        <v>345</v>
      </c>
      <c r="E116" s="271" t="s">
        <v>334</v>
      </c>
      <c r="F116" s="26">
        <v>146398700</v>
      </c>
      <c r="G116" s="26">
        <v>146398700</v>
      </c>
      <c r="H116" s="297"/>
    </row>
    <row r="117" spans="1:8" ht="45">
      <c r="A117" s="269" t="s">
        <v>347</v>
      </c>
      <c r="B117" s="270" t="s">
        <v>321</v>
      </c>
      <c r="C117" s="270" t="s">
        <v>341</v>
      </c>
      <c r="D117" s="270" t="s">
        <v>348</v>
      </c>
      <c r="E117" s="271" t="s">
        <v>334</v>
      </c>
      <c r="F117" s="26">
        <v>3662000</v>
      </c>
      <c r="G117" s="26">
        <v>3662000</v>
      </c>
      <c r="H117" s="297"/>
    </row>
    <row r="118" spans="1:8" ht="15">
      <c r="A118" s="269" t="s">
        <v>349</v>
      </c>
      <c r="B118" s="270" t="s">
        <v>321</v>
      </c>
      <c r="C118" s="270" t="s">
        <v>341</v>
      </c>
      <c r="D118" s="270" t="s">
        <v>345</v>
      </c>
      <c r="E118" s="271" t="s">
        <v>334</v>
      </c>
      <c r="F118" s="26">
        <v>36227450</v>
      </c>
      <c r="G118" s="26">
        <v>36227450</v>
      </c>
      <c r="H118" s="297"/>
    </row>
    <row r="119" spans="1:8" ht="64.5" customHeight="1">
      <c r="A119" s="269" t="s">
        <v>600</v>
      </c>
      <c r="B119" s="270" t="s">
        <v>321</v>
      </c>
      <c r="C119" s="270" t="s">
        <v>341</v>
      </c>
      <c r="D119" s="270" t="s">
        <v>345</v>
      </c>
      <c r="E119" s="271" t="s">
        <v>334</v>
      </c>
      <c r="F119" s="26">
        <v>900000</v>
      </c>
      <c r="G119" s="26">
        <v>1050000</v>
      </c>
      <c r="H119" s="297"/>
    </row>
    <row r="120" spans="1:8" ht="45">
      <c r="A120" s="269" t="s">
        <v>352</v>
      </c>
      <c r="B120" s="270" t="s">
        <v>321</v>
      </c>
      <c r="C120" s="270" t="s">
        <v>341</v>
      </c>
      <c r="D120" s="270" t="s">
        <v>345</v>
      </c>
      <c r="E120" s="271" t="s">
        <v>334</v>
      </c>
      <c r="F120" s="26">
        <v>2591000</v>
      </c>
      <c r="G120" s="26">
        <v>2788000</v>
      </c>
      <c r="H120" s="297"/>
    </row>
    <row r="121" spans="1:8" ht="15">
      <c r="A121" s="272" t="s">
        <v>353</v>
      </c>
      <c r="B121" s="273" t="s">
        <v>321</v>
      </c>
      <c r="C121" s="273" t="s">
        <v>341</v>
      </c>
      <c r="D121" s="273" t="s">
        <v>354</v>
      </c>
      <c r="E121" s="274" t="s">
        <v>181</v>
      </c>
      <c r="F121" s="30">
        <f>SUM(F122)</f>
        <v>32760500</v>
      </c>
      <c r="G121" s="30">
        <f>SUM(G122)</f>
        <v>32937500</v>
      </c>
      <c r="H121" s="297"/>
    </row>
    <row r="122" spans="1:8" ht="30">
      <c r="A122" s="269" t="s">
        <v>331</v>
      </c>
      <c r="B122" s="270" t="s">
        <v>321</v>
      </c>
      <c r="C122" s="270" t="s">
        <v>341</v>
      </c>
      <c r="D122" s="270" t="s">
        <v>355</v>
      </c>
      <c r="E122" s="271" t="s">
        <v>181</v>
      </c>
      <c r="F122" s="26">
        <f>SUM(F123:F124)</f>
        <v>32760500</v>
      </c>
      <c r="G122" s="26">
        <f>SUM(G123:G124)</f>
        <v>32937500</v>
      </c>
      <c r="H122" s="297"/>
    </row>
    <row r="123" spans="1:8" ht="15">
      <c r="A123" s="269" t="s">
        <v>349</v>
      </c>
      <c r="B123" s="270" t="s">
        <v>321</v>
      </c>
      <c r="C123" s="270" t="s">
        <v>341</v>
      </c>
      <c r="D123" s="270" t="s">
        <v>355</v>
      </c>
      <c r="E123" s="271" t="s">
        <v>334</v>
      </c>
      <c r="F123" s="26">
        <v>30431500</v>
      </c>
      <c r="G123" s="26">
        <v>30431500</v>
      </c>
      <c r="H123" s="297"/>
    </row>
    <row r="124" spans="1:8" ht="45">
      <c r="A124" s="269" t="s">
        <v>352</v>
      </c>
      <c r="B124" s="270" t="s">
        <v>321</v>
      </c>
      <c r="C124" s="270" t="s">
        <v>341</v>
      </c>
      <c r="D124" s="270" t="s">
        <v>355</v>
      </c>
      <c r="E124" s="271" t="s">
        <v>334</v>
      </c>
      <c r="F124" s="26">
        <v>2329000</v>
      </c>
      <c r="G124" s="26">
        <v>2506000</v>
      </c>
      <c r="H124" s="297"/>
    </row>
    <row r="125" spans="1:8" ht="15">
      <c r="A125" s="272" t="s">
        <v>357</v>
      </c>
      <c r="B125" s="273" t="s">
        <v>321</v>
      </c>
      <c r="C125" s="273" t="s">
        <v>341</v>
      </c>
      <c r="D125" s="273" t="s">
        <v>358</v>
      </c>
      <c r="E125" s="274" t="s">
        <v>181</v>
      </c>
      <c r="F125" s="30">
        <f>SUM(F126)</f>
        <v>12841100</v>
      </c>
      <c r="G125" s="30">
        <f>SUM(G126)</f>
        <v>12857100</v>
      </c>
      <c r="H125" s="297"/>
    </row>
    <row r="126" spans="1:8" ht="30">
      <c r="A126" s="269" t="s">
        <v>331</v>
      </c>
      <c r="B126" s="270" t="s">
        <v>321</v>
      </c>
      <c r="C126" s="270" t="s">
        <v>341</v>
      </c>
      <c r="D126" s="270" t="s">
        <v>359</v>
      </c>
      <c r="E126" s="271" t="s">
        <v>181</v>
      </c>
      <c r="F126" s="26">
        <f>SUM(F127)</f>
        <v>12841100</v>
      </c>
      <c r="G126" s="26">
        <f>SUM(G127)</f>
        <v>12857100</v>
      </c>
      <c r="H126" s="297"/>
    </row>
    <row r="127" spans="1:8" ht="15">
      <c r="A127" s="269" t="s">
        <v>349</v>
      </c>
      <c r="B127" s="270" t="s">
        <v>321</v>
      </c>
      <c r="C127" s="270" t="s">
        <v>341</v>
      </c>
      <c r="D127" s="270" t="s">
        <v>359</v>
      </c>
      <c r="E127" s="279">
        <v>1</v>
      </c>
      <c r="F127" s="26">
        <f>SUM(F128:F130)</f>
        <v>12841100</v>
      </c>
      <c r="G127" s="26">
        <f>SUM(G128:G130)</f>
        <v>12857100</v>
      </c>
      <c r="H127" s="297"/>
    </row>
    <row r="128" spans="1:8" ht="45">
      <c r="A128" s="269" t="s">
        <v>360</v>
      </c>
      <c r="B128" s="270" t="s">
        <v>321</v>
      </c>
      <c r="C128" s="270" t="s">
        <v>341</v>
      </c>
      <c r="D128" s="270" t="s">
        <v>359</v>
      </c>
      <c r="E128" s="271" t="s">
        <v>334</v>
      </c>
      <c r="F128" s="26">
        <v>11900000</v>
      </c>
      <c r="G128" s="26">
        <v>11900000</v>
      </c>
      <c r="H128" s="297"/>
    </row>
    <row r="129" spans="1:8" ht="15">
      <c r="A129" s="269" t="s">
        <v>361</v>
      </c>
      <c r="B129" s="270" t="s">
        <v>321</v>
      </c>
      <c r="C129" s="270" t="s">
        <v>341</v>
      </c>
      <c r="D129" s="270" t="s">
        <v>359</v>
      </c>
      <c r="E129" s="279">
        <v>1</v>
      </c>
      <c r="F129" s="26">
        <v>727100</v>
      </c>
      <c r="G129" s="26">
        <v>727100</v>
      </c>
      <c r="H129" s="297"/>
    </row>
    <row r="130" spans="1:8" ht="15">
      <c r="A130" s="269" t="s">
        <v>361</v>
      </c>
      <c r="B130" s="270" t="s">
        <v>321</v>
      </c>
      <c r="C130" s="270" t="s">
        <v>341</v>
      </c>
      <c r="D130" s="270" t="s">
        <v>359</v>
      </c>
      <c r="E130" s="279">
        <v>1</v>
      </c>
      <c r="F130" s="26">
        <v>214000</v>
      </c>
      <c r="G130" s="26">
        <v>230000</v>
      </c>
      <c r="H130" s="297"/>
    </row>
    <row r="131" spans="1:8" ht="15">
      <c r="A131" s="266" t="s">
        <v>366</v>
      </c>
      <c r="B131" s="267" t="s">
        <v>321</v>
      </c>
      <c r="C131" s="267" t="s">
        <v>367</v>
      </c>
      <c r="D131" s="267"/>
      <c r="E131" s="275"/>
      <c r="F131" s="21">
        <f>SUM(F132+F135)</f>
        <v>2749500</v>
      </c>
      <c r="G131" s="21">
        <f>SUM(G132+G135)</f>
        <v>2986000</v>
      </c>
      <c r="H131" s="297"/>
    </row>
    <row r="132" spans="1:8" ht="30">
      <c r="A132" s="284" t="s">
        <v>368</v>
      </c>
      <c r="B132" s="273" t="s">
        <v>321</v>
      </c>
      <c r="C132" s="273" t="s">
        <v>367</v>
      </c>
      <c r="D132" s="273" t="s">
        <v>369</v>
      </c>
      <c r="E132" s="274"/>
      <c r="F132" s="30">
        <f>SUM(F133)</f>
        <v>500000</v>
      </c>
      <c r="G132" s="30">
        <f>SUM(G133)</f>
        <v>500000</v>
      </c>
      <c r="H132" s="297"/>
    </row>
    <row r="133" spans="1:8" ht="15">
      <c r="A133" s="269" t="s">
        <v>370</v>
      </c>
      <c r="B133" s="270" t="s">
        <v>321</v>
      </c>
      <c r="C133" s="270" t="s">
        <v>367</v>
      </c>
      <c r="D133" s="270" t="s">
        <v>371</v>
      </c>
      <c r="E133" s="279"/>
      <c r="F133" s="26">
        <f>SUM(F134:F134)</f>
        <v>500000</v>
      </c>
      <c r="G133" s="26">
        <f>SUM(G134:G134)</f>
        <v>500000</v>
      </c>
      <c r="H133" s="297"/>
    </row>
    <row r="134" spans="1:8" ht="15">
      <c r="A134" s="269" t="s">
        <v>349</v>
      </c>
      <c r="B134" s="270" t="s">
        <v>321</v>
      </c>
      <c r="C134" s="270" t="s">
        <v>367</v>
      </c>
      <c r="D134" s="270" t="s">
        <v>371</v>
      </c>
      <c r="E134" s="271">
        <v>500</v>
      </c>
      <c r="F134" s="26">
        <v>500000</v>
      </c>
      <c r="G134" s="26">
        <v>500000</v>
      </c>
      <c r="H134" s="297"/>
    </row>
    <row r="135" spans="1:8" ht="15">
      <c r="A135" s="43" t="s">
        <v>256</v>
      </c>
      <c r="B135" s="270" t="s">
        <v>321</v>
      </c>
      <c r="C135" s="270" t="s">
        <v>367</v>
      </c>
      <c r="D135" s="270" t="s">
        <v>257</v>
      </c>
      <c r="E135" s="271"/>
      <c r="F135" s="26">
        <f>SUM(F136:F137)</f>
        <v>2249500</v>
      </c>
      <c r="G135" s="26">
        <f>SUM(G136:G137)</f>
        <v>2486000</v>
      </c>
      <c r="H135" s="297"/>
    </row>
    <row r="136" spans="1:7" ht="48" customHeight="1">
      <c r="A136" s="282" t="s">
        <v>258</v>
      </c>
      <c r="B136" s="270" t="s">
        <v>321</v>
      </c>
      <c r="C136" s="270" t="s">
        <v>367</v>
      </c>
      <c r="D136" s="270" t="s">
        <v>259</v>
      </c>
      <c r="E136" s="271">
        <v>500</v>
      </c>
      <c r="F136" s="26">
        <v>856500</v>
      </c>
      <c r="G136" s="26">
        <v>963000</v>
      </c>
    </row>
    <row r="137" spans="1:8" ht="45">
      <c r="A137" s="269" t="s">
        <v>373</v>
      </c>
      <c r="B137" s="270" t="s">
        <v>321</v>
      </c>
      <c r="C137" s="270" t="s">
        <v>367</v>
      </c>
      <c r="D137" s="270" t="s">
        <v>374</v>
      </c>
      <c r="E137" s="271">
        <v>500</v>
      </c>
      <c r="F137" s="26">
        <v>1393000</v>
      </c>
      <c r="G137" s="26">
        <v>1523000</v>
      </c>
      <c r="H137" s="297"/>
    </row>
    <row r="138" spans="1:8" ht="15">
      <c r="A138" s="266" t="s">
        <v>375</v>
      </c>
      <c r="B138" s="267" t="s">
        <v>321</v>
      </c>
      <c r="C138" s="267" t="s">
        <v>376</v>
      </c>
      <c r="D138" s="267"/>
      <c r="E138" s="268"/>
      <c r="F138" s="21">
        <f>SUM(F139+F145+F143)</f>
        <v>31311300</v>
      </c>
      <c r="G138" s="21">
        <f>SUM(G139+G145+G143)</f>
        <v>29105500</v>
      </c>
      <c r="H138" s="297"/>
    </row>
    <row r="139" spans="1:8" ht="60">
      <c r="A139" s="269" t="s">
        <v>377</v>
      </c>
      <c r="B139" s="270" t="s">
        <v>321</v>
      </c>
      <c r="C139" s="270" t="s">
        <v>376</v>
      </c>
      <c r="D139" s="270" t="s">
        <v>378</v>
      </c>
      <c r="E139" s="271"/>
      <c r="F139" s="26">
        <f>SUM(F140)</f>
        <v>21225500</v>
      </c>
      <c r="G139" s="26">
        <f>SUM(G140)</f>
        <v>23841500</v>
      </c>
      <c r="H139" s="297"/>
    </row>
    <row r="140" spans="1:8" ht="30">
      <c r="A140" s="269" t="s">
        <v>379</v>
      </c>
      <c r="B140" s="270" t="s">
        <v>321</v>
      </c>
      <c r="C140" s="270" t="s">
        <v>376</v>
      </c>
      <c r="D140" s="270" t="s">
        <v>380</v>
      </c>
      <c r="E140" s="279">
        <v>1</v>
      </c>
      <c r="F140" s="26">
        <f>SUM(F141:F142)</f>
        <v>21225500</v>
      </c>
      <c r="G140" s="26">
        <f>SUM(G141:G142)</f>
        <v>23841500</v>
      </c>
      <c r="H140" s="297"/>
    </row>
    <row r="141" spans="1:8" ht="15">
      <c r="A141" s="269" t="s">
        <v>333</v>
      </c>
      <c r="B141" s="270" t="s">
        <v>321</v>
      </c>
      <c r="C141" s="270" t="s">
        <v>376</v>
      </c>
      <c r="D141" s="270" t="s">
        <v>380</v>
      </c>
      <c r="E141" s="271" t="s">
        <v>334</v>
      </c>
      <c r="F141" s="26">
        <v>21161500</v>
      </c>
      <c r="G141" s="26">
        <v>23772500</v>
      </c>
      <c r="H141" s="297"/>
    </row>
    <row r="142" spans="1:8" ht="45">
      <c r="A142" s="269" t="s">
        <v>352</v>
      </c>
      <c r="B142" s="270" t="s">
        <v>321</v>
      </c>
      <c r="C142" s="270" t="s">
        <v>376</v>
      </c>
      <c r="D142" s="270" t="s">
        <v>380</v>
      </c>
      <c r="E142" s="271" t="s">
        <v>334</v>
      </c>
      <c r="F142" s="26">
        <v>64000</v>
      </c>
      <c r="G142" s="26">
        <v>69000</v>
      </c>
      <c r="H142" s="297"/>
    </row>
    <row r="143" spans="1:8" ht="15">
      <c r="A143" s="269" t="s">
        <v>260</v>
      </c>
      <c r="B143" s="270" t="s">
        <v>321</v>
      </c>
      <c r="C143" s="270" t="s">
        <v>376</v>
      </c>
      <c r="D143" s="270"/>
      <c r="E143" s="271"/>
      <c r="F143" s="26">
        <f>SUM(F144)</f>
        <v>450000</v>
      </c>
      <c r="G143" s="26">
        <f>SUM(G144)</f>
        <v>450000</v>
      </c>
      <c r="H143" s="297"/>
    </row>
    <row r="144" spans="1:8" ht="45">
      <c r="A144" s="269" t="s">
        <v>601</v>
      </c>
      <c r="B144" s="270" t="s">
        <v>321</v>
      </c>
      <c r="C144" s="270" t="s">
        <v>376</v>
      </c>
      <c r="D144" s="270" t="s">
        <v>382</v>
      </c>
      <c r="E144" s="279">
        <v>0</v>
      </c>
      <c r="F144" s="26">
        <v>450000</v>
      </c>
      <c r="G144" s="26">
        <v>450000</v>
      </c>
      <c r="H144" s="297"/>
    </row>
    <row r="145" spans="1:8" ht="15">
      <c r="A145" s="65" t="s">
        <v>256</v>
      </c>
      <c r="B145" s="270" t="s">
        <v>321</v>
      </c>
      <c r="C145" s="270" t="s">
        <v>376</v>
      </c>
      <c r="D145" s="270"/>
      <c r="E145" s="271"/>
      <c r="F145" s="26">
        <f>SUM(F146:F148)</f>
        <v>9635800</v>
      </c>
      <c r="G145" s="26">
        <f>SUM(G146:G148)</f>
        <v>4814000</v>
      </c>
      <c r="H145" s="297"/>
    </row>
    <row r="146" spans="1:8" ht="16.5" customHeight="1">
      <c r="A146" s="282" t="s">
        <v>602</v>
      </c>
      <c r="B146" s="270" t="s">
        <v>321</v>
      </c>
      <c r="C146" s="270" t="s">
        <v>376</v>
      </c>
      <c r="D146" s="270" t="s">
        <v>384</v>
      </c>
      <c r="E146" s="271">
        <v>500</v>
      </c>
      <c r="F146" s="26">
        <v>4553800</v>
      </c>
      <c r="G146" s="26">
        <v>0</v>
      </c>
      <c r="H146" s="297"/>
    </row>
    <row r="147" spans="1:8" ht="15">
      <c r="A147" s="282" t="s">
        <v>385</v>
      </c>
      <c r="B147" s="270" t="s">
        <v>321</v>
      </c>
      <c r="C147" s="270" t="s">
        <v>376</v>
      </c>
      <c r="D147" s="270" t="s">
        <v>386</v>
      </c>
      <c r="E147" s="271">
        <v>500</v>
      </c>
      <c r="F147" s="26">
        <v>1770000</v>
      </c>
      <c r="G147" s="26">
        <v>1615000</v>
      </c>
      <c r="H147" s="297"/>
    </row>
    <row r="148" spans="1:8" ht="45.75" customHeight="1">
      <c r="A148" s="282" t="s">
        <v>387</v>
      </c>
      <c r="B148" s="270" t="s">
        <v>321</v>
      </c>
      <c r="C148" s="270" t="s">
        <v>376</v>
      </c>
      <c r="D148" s="270" t="s">
        <v>388</v>
      </c>
      <c r="E148" s="271">
        <v>500</v>
      </c>
      <c r="F148" s="26">
        <v>3312000</v>
      </c>
      <c r="G148" s="26">
        <v>3199000</v>
      </c>
      <c r="H148" s="297"/>
    </row>
    <row r="149" spans="1:8" ht="14.25">
      <c r="A149" s="285" t="s">
        <v>389</v>
      </c>
      <c r="B149" s="286" t="s">
        <v>390</v>
      </c>
      <c r="C149" s="286"/>
      <c r="D149" s="286" t="s">
        <v>391</v>
      </c>
      <c r="E149" s="286" t="s">
        <v>391</v>
      </c>
      <c r="F149" s="140">
        <f>SUM(F150)</f>
        <v>1300900</v>
      </c>
      <c r="G149" s="140">
        <f>SUM(G150)</f>
        <v>382000</v>
      </c>
      <c r="H149" s="297"/>
    </row>
    <row r="150" spans="1:8" ht="15">
      <c r="A150" s="287" t="s">
        <v>392</v>
      </c>
      <c r="B150" s="288" t="s">
        <v>390</v>
      </c>
      <c r="C150" s="288" t="s">
        <v>393</v>
      </c>
      <c r="D150" s="288" t="s">
        <v>391</v>
      </c>
      <c r="E150" s="288" t="s">
        <v>391</v>
      </c>
      <c r="F150" s="71">
        <f>SUM(F151+F154)</f>
        <v>1300900</v>
      </c>
      <c r="G150" s="71">
        <f>SUM(G151+G154)</f>
        <v>382000</v>
      </c>
      <c r="H150" s="297"/>
    </row>
    <row r="151" spans="1:8" ht="15">
      <c r="A151" s="289" t="s">
        <v>603</v>
      </c>
      <c r="B151" s="288" t="s">
        <v>390</v>
      </c>
      <c r="C151" s="289" t="s">
        <v>393</v>
      </c>
      <c r="D151" s="289" t="s">
        <v>398</v>
      </c>
      <c r="E151" s="289" t="s">
        <v>391</v>
      </c>
      <c r="F151" s="71">
        <f>SUM(F152)</f>
        <v>325900</v>
      </c>
      <c r="G151" s="71">
        <f>SUM(G152)</f>
        <v>352000</v>
      </c>
      <c r="H151" s="297"/>
    </row>
    <row r="152" spans="1:8" ht="60">
      <c r="A152" s="289" t="s">
        <v>604</v>
      </c>
      <c r="B152" s="288" t="s">
        <v>390</v>
      </c>
      <c r="C152" s="289" t="s">
        <v>393</v>
      </c>
      <c r="D152" s="289" t="s">
        <v>398</v>
      </c>
      <c r="E152" s="289" t="s">
        <v>391</v>
      </c>
      <c r="F152" s="71">
        <f>SUM(F153)</f>
        <v>325900</v>
      </c>
      <c r="G152" s="71">
        <f>SUM(G153)</f>
        <v>352000</v>
      </c>
      <c r="H152" s="297"/>
    </row>
    <row r="153" spans="1:8" ht="30">
      <c r="A153" s="289" t="s">
        <v>397</v>
      </c>
      <c r="B153" s="288" t="s">
        <v>390</v>
      </c>
      <c r="C153" s="289" t="s">
        <v>393</v>
      </c>
      <c r="D153" s="289" t="s">
        <v>398</v>
      </c>
      <c r="E153" s="289" t="s">
        <v>399</v>
      </c>
      <c r="F153" s="71">
        <v>325900</v>
      </c>
      <c r="G153" s="71">
        <v>352000</v>
      </c>
      <c r="H153" s="297"/>
    </row>
    <row r="154" spans="1:8" ht="15">
      <c r="A154" s="287" t="s">
        <v>605</v>
      </c>
      <c r="B154" s="288" t="s">
        <v>390</v>
      </c>
      <c r="C154" s="288" t="s">
        <v>393</v>
      </c>
      <c r="D154" s="288" t="s">
        <v>257</v>
      </c>
      <c r="E154" s="288" t="s">
        <v>391</v>
      </c>
      <c r="F154" s="71">
        <f>SUM(F155+F157)</f>
        <v>975000</v>
      </c>
      <c r="G154" s="71">
        <f>SUM(G155+G157)</f>
        <v>30000</v>
      </c>
      <c r="H154" s="297"/>
    </row>
    <row r="155" spans="1:8" ht="45">
      <c r="A155" s="287" t="s">
        <v>558</v>
      </c>
      <c r="B155" s="288" t="s">
        <v>390</v>
      </c>
      <c r="C155" s="288" t="s">
        <v>393</v>
      </c>
      <c r="D155" s="288" t="s">
        <v>259</v>
      </c>
      <c r="E155" s="288" t="s">
        <v>391</v>
      </c>
      <c r="F155" s="71">
        <f>SUM(F156)</f>
        <v>25000</v>
      </c>
      <c r="G155" s="71">
        <f>SUM(G156)</f>
        <v>30000</v>
      </c>
      <c r="H155" s="297"/>
    </row>
    <row r="156" spans="1:8" ht="15">
      <c r="A156" s="287" t="s">
        <v>401</v>
      </c>
      <c r="B156" s="288" t="s">
        <v>390</v>
      </c>
      <c r="C156" s="288" t="s">
        <v>393</v>
      </c>
      <c r="D156" s="288" t="s">
        <v>259</v>
      </c>
      <c r="E156" s="288" t="s">
        <v>399</v>
      </c>
      <c r="F156" s="71">
        <v>25000</v>
      </c>
      <c r="G156" s="71">
        <v>30000</v>
      </c>
      <c r="H156" s="297"/>
    </row>
    <row r="157" spans="1:8" ht="45">
      <c r="A157" s="287" t="s">
        <v>402</v>
      </c>
      <c r="B157" s="288" t="s">
        <v>390</v>
      </c>
      <c r="C157" s="288" t="s">
        <v>393</v>
      </c>
      <c r="D157" s="288" t="s">
        <v>403</v>
      </c>
      <c r="E157" s="288" t="s">
        <v>391</v>
      </c>
      <c r="F157" s="71">
        <f>SUM(F158)</f>
        <v>950000</v>
      </c>
      <c r="G157" s="71">
        <f>SUM(G158)</f>
        <v>0</v>
      </c>
      <c r="H157" s="297"/>
    </row>
    <row r="158" spans="1:8" ht="15">
      <c r="A158" s="287" t="s">
        <v>401</v>
      </c>
      <c r="B158" s="288" t="s">
        <v>390</v>
      </c>
      <c r="C158" s="288" t="s">
        <v>393</v>
      </c>
      <c r="D158" s="288" t="s">
        <v>403</v>
      </c>
      <c r="E158" s="288" t="s">
        <v>399</v>
      </c>
      <c r="F158" s="71">
        <v>950000</v>
      </c>
      <c r="G158" s="71">
        <v>0</v>
      </c>
      <c r="H158" s="297"/>
    </row>
    <row r="159" spans="1:8" ht="15">
      <c r="A159" s="290"/>
      <c r="B159" s="270"/>
      <c r="C159" s="270"/>
      <c r="D159" s="270"/>
      <c r="E159" s="271"/>
      <c r="F159" s="26"/>
      <c r="G159" s="26"/>
      <c r="H159" s="297"/>
    </row>
    <row r="160" spans="1:8" ht="14.25">
      <c r="A160" s="263" t="s">
        <v>404</v>
      </c>
      <c r="B160" s="280" t="s">
        <v>405</v>
      </c>
      <c r="C160" s="280"/>
      <c r="D160" s="280"/>
      <c r="E160" s="291"/>
      <c r="F160" s="47">
        <f>SUM(F161+F186+F167+F192+F189)</f>
        <v>43872626</v>
      </c>
      <c r="G160" s="47">
        <f>SUM(G161+G186+G167+G192+G189)</f>
        <v>47010472</v>
      </c>
      <c r="H160" s="297"/>
    </row>
    <row r="161" spans="1:8" ht="15">
      <c r="A161" s="266" t="s">
        <v>406</v>
      </c>
      <c r="B161" s="267" t="s">
        <v>405</v>
      </c>
      <c r="C161" s="267" t="s">
        <v>407</v>
      </c>
      <c r="D161" s="267"/>
      <c r="E161" s="275"/>
      <c r="F161" s="21">
        <f>SUM(F162)</f>
        <v>10175334</v>
      </c>
      <c r="G161" s="21">
        <f>SUM(G162)</f>
        <v>10836069</v>
      </c>
      <c r="H161" s="297"/>
    </row>
    <row r="162" spans="1:8" ht="30">
      <c r="A162" s="272" t="s">
        <v>408</v>
      </c>
      <c r="B162" s="270" t="s">
        <v>405</v>
      </c>
      <c r="C162" s="270" t="s">
        <v>407</v>
      </c>
      <c r="D162" s="270" t="s">
        <v>409</v>
      </c>
      <c r="E162" s="277"/>
      <c r="F162" s="30">
        <f>SUM(F163+F164+F165)</f>
        <v>10175334</v>
      </c>
      <c r="G162" s="30">
        <f>SUM(G163+G164)</f>
        <v>10836069</v>
      </c>
      <c r="H162" s="297"/>
    </row>
    <row r="163" spans="1:8" ht="45">
      <c r="A163" s="269" t="s">
        <v>410</v>
      </c>
      <c r="B163" s="270" t="s">
        <v>405</v>
      </c>
      <c r="C163" s="270" t="s">
        <v>407</v>
      </c>
      <c r="D163" s="270" t="s">
        <v>411</v>
      </c>
      <c r="E163" s="277" t="s">
        <v>334</v>
      </c>
      <c r="F163" s="26">
        <v>2643900</v>
      </c>
      <c r="G163" s="26">
        <v>3024600</v>
      </c>
      <c r="H163" s="297"/>
    </row>
    <row r="164" spans="1:8" ht="15">
      <c r="A164" s="269" t="s">
        <v>412</v>
      </c>
      <c r="B164" s="270" t="s">
        <v>405</v>
      </c>
      <c r="C164" s="270" t="s">
        <v>407</v>
      </c>
      <c r="D164" s="270" t="s">
        <v>411</v>
      </c>
      <c r="E164" s="277" t="s">
        <v>334</v>
      </c>
      <c r="F164" s="26">
        <v>7315434</v>
      </c>
      <c r="G164" s="26">
        <v>7811469</v>
      </c>
      <c r="H164" s="297"/>
    </row>
    <row r="165" spans="1:8" ht="15">
      <c r="A165" s="141" t="s">
        <v>256</v>
      </c>
      <c r="B165" s="270" t="s">
        <v>405</v>
      </c>
      <c r="C165" s="270" t="s">
        <v>407</v>
      </c>
      <c r="D165" s="270" t="s">
        <v>257</v>
      </c>
      <c r="E165" s="271"/>
      <c r="F165" s="26">
        <f>SUM(F166:F166)</f>
        <v>216000</v>
      </c>
      <c r="G165" s="26">
        <f>SUM(G166:G166)</f>
        <v>0</v>
      </c>
      <c r="H165" s="297"/>
    </row>
    <row r="166" spans="1:8" ht="30">
      <c r="A166" s="269" t="s">
        <v>432</v>
      </c>
      <c r="B166" s="270" t="s">
        <v>405</v>
      </c>
      <c r="C166" s="270" t="s">
        <v>407</v>
      </c>
      <c r="D166" s="270" t="s">
        <v>433</v>
      </c>
      <c r="E166" s="271">
        <v>500</v>
      </c>
      <c r="F166" s="26">
        <v>216000</v>
      </c>
      <c r="G166" s="26">
        <v>0</v>
      </c>
      <c r="H166" s="297"/>
    </row>
    <row r="167" spans="1:8" ht="15">
      <c r="A167" s="292" t="s">
        <v>416</v>
      </c>
      <c r="B167" s="267" t="s">
        <v>405</v>
      </c>
      <c r="C167" s="267" t="s">
        <v>417</v>
      </c>
      <c r="D167" s="267"/>
      <c r="E167" s="268"/>
      <c r="F167" s="21">
        <f>SUM(F168+F171+F182+F176)</f>
        <v>24433500</v>
      </c>
      <c r="G167" s="21">
        <f>SUM(G168+G171+G182+G176)</f>
        <v>26430600</v>
      </c>
      <c r="H167" s="297"/>
    </row>
    <row r="168" spans="1:8" ht="28.5" customHeight="1">
      <c r="A168" s="272" t="s">
        <v>246</v>
      </c>
      <c r="B168" s="270" t="s">
        <v>405</v>
      </c>
      <c r="C168" s="270" t="s">
        <v>417</v>
      </c>
      <c r="D168" s="270" t="s">
        <v>247</v>
      </c>
      <c r="E168" s="277"/>
      <c r="F168" s="26">
        <f>SUM(F169)</f>
        <v>2500000</v>
      </c>
      <c r="G168" s="26">
        <f>SUM(G169)</f>
        <v>2500000</v>
      </c>
      <c r="H168" s="297"/>
    </row>
    <row r="169" spans="1:8" ht="75">
      <c r="A169" s="269" t="s">
        <v>324</v>
      </c>
      <c r="B169" s="270" t="s">
        <v>405</v>
      </c>
      <c r="C169" s="270" t="s">
        <v>417</v>
      </c>
      <c r="D169" s="270" t="s">
        <v>325</v>
      </c>
      <c r="E169" s="277"/>
      <c r="F169" s="26">
        <f>SUM(F170)</f>
        <v>2500000</v>
      </c>
      <c r="G169" s="26">
        <f>SUM(G170)</f>
        <v>2500000</v>
      </c>
      <c r="H169" s="297"/>
    </row>
    <row r="170" spans="1:8" ht="45">
      <c r="A170" s="269" t="s">
        <v>326</v>
      </c>
      <c r="B170" s="270" t="s">
        <v>405</v>
      </c>
      <c r="C170" s="270" t="s">
        <v>417</v>
      </c>
      <c r="D170" s="270" t="s">
        <v>249</v>
      </c>
      <c r="E170" s="277" t="s">
        <v>328</v>
      </c>
      <c r="F170" s="26">
        <v>2500000</v>
      </c>
      <c r="G170" s="26">
        <v>2500000</v>
      </c>
      <c r="H170" s="297"/>
    </row>
    <row r="171" spans="1:8" ht="18.75" customHeight="1">
      <c r="A171" s="269" t="s">
        <v>408</v>
      </c>
      <c r="B171" s="270" t="s">
        <v>405</v>
      </c>
      <c r="C171" s="270" t="s">
        <v>417</v>
      </c>
      <c r="D171" s="270" t="s">
        <v>411</v>
      </c>
      <c r="E171" s="276"/>
      <c r="F171" s="30">
        <f>SUM(F172)</f>
        <v>15569000</v>
      </c>
      <c r="G171" s="30">
        <f>SUM(G172)</f>
        <v>16814600</v>
      </c>
      <c r="H171" s="297"/>
    </row>
    <row r="172" spans="1:8" ht="30">
      <c r="A172" s="269" t="s">
        <v>379</v>
      </c>
      <c r="B172" s="270" t="s">
        <v>405</v>
      </c>
      <c r="C172" s="270" t="s">
        <v>417</v>
      </c>
      <c r="D172" s="270" t="s">
        <v>411</v>
      </c>
      <c r="E172" s="277"/>
      <c r="F172" s="26">
        <f>SUM(F173)</f>
        <v>15569000</v>
      </c>
      <c r="G172" s="26">
        <f>SUM(G173)</f>
        <v>16814600</v>
      </c>
      <c r="H172" s="297"/>
    </row>
    <row r="173" spans="1:8" ht="15">
      <c r="A173" s="269" t="s">
        <v>349</v>
      </c>
      <c r="B173" s="270" t="s">
        <v>405</v>
      </c>
      <c r="C173" s="270" t="s">
        <v>417</v>
      </c>
      <c r="D173" s="270" t="s">
        <v>411</v>
      </c>
      <c r="E173" s="277" t="s">
        <v>334</v>
      </c>
      <c r="F173" s="26">
        <f>SUM(F174:F175)</f>
        <v>15569000</v>
      </c>
      <c r="G173" s="26">
        <f>SUM(G174:G175)</f>
        <v>16814600</v>
      </c>
      <c r="H173" s="297"/>
    </row>
    <row r="174" spans="1:8" ht="30">
      <c r="A174" s="269" t="s">
        <v>418</v>
      </c>
      <c r="B174" s="270" t="s">
        <v>405</v>
      </c>
      <c r="C174" s="270" t="s">
        <v>417</v>
      </c>
      <c r="D174" s="270" t="s">
        <v>411</v>
      </c>
      <c r="E174" s="277" t="s">
        <v>334</v>
      </c>
      <c r="F174" s="26">
        <v>5668700</v>
      </c>
      <c r="G174" s="26">
        <v>6122200</v>
      </c>
      <c r="H174" s="297"/>
    </row>
    <row r="175" spans="1:8" ht="30">
      <c r="A175" s="269" t="s">
        <v>418</v>
      </c>
      <c r="B175" s="270" t="s">
        <v>405</v>
      </c>
      <c r="C175" s="270" t="s">
        <v>417</v>
      </c>
      <c r="D175" s="270" t="s">
        <v>411</v>
      </c>
      <c r="E175" s="277" t="s">
        <v>334</v>
      </c>
      <c r="F175" s="26">
        <v>9900300</v>
      </c>
      <c r="G175" s="26">
        <v>10692400</v>
      </c>
      <c r="H175" s="297"/>
    </row>
    <row r="176" spans="1:8" ht="60">
      <c r="A176" s="305" t="s">
        <v>431</v>
      </c>
      <c r="B176" s="306">
        <v>900</v>
      </c>
      <c r="C176" s="306">
        <v>902</v>
      </c>
      <c r="D176" s="307">
        <v>5226400</v>
      </c>
      <c r="E176" s="308">
        <v>500</v>
      </c>
      <c r="F176" s="80">
        <f>SUM(F177:F181)</f>
        <v>4524000</v>
      </c>
      <c r="G176" s="80">
        <f>SUM(G177:G181)</f>
        <v>6568000</v>
      </c>
      <c r="H176" s="297"/>
    </row>
    <row r="177" spans="1:8" ht="15">
      <c r="A177" s="293" t="s">
        <v>421</v>
      </c>
      <c r="B177" s="306">
        <v>900</v>
      </c>
      <c r="C177" s="306">
        <v>902</v>
      </c>
      <c r="D177" s="294" t="s">
        <v>422</v>
      </c>
      <c r="E177" s="308">
        <v>500</v>
      </c>
      <c r="F177" s="80">
        <v>186000</v>
      </c>
      <c r="G177" s="80">
        <v>196000</v>
      </c>
      <c r="H177" s="297"/>
    </row>
    <row r="178" spans="1:8" ht="15">
      <c r="A178" s="295" t="s">
        <v>423</v>
      </c>
      <c r="B178" s="306">
        <v>900</v>
      </c>
      <c r="C178" s="306">
        <v>902</v>
      </c>
      <c r="D178" s="296" t="s">
        <v>424</v>
      </c>
      <c r="E178" s="308">
        <v>500</v>
      </c>
      <c r="F178" s="80">
        <v>110000</v>
      </c>
      <c r="G178" s="80">
        <v>120000</v>
      </c>
      <c r="H178" s="297"/>
    </row>
    <row r="179" spans="1:8" ht="30">
      <c r="A179" s="295" t="s">
        <v>425</v>
      </c>
      <c r="B179" s="306">
        <v>900</v>
      </c>
      <c r="C179" s="306">
        <v>902</v>
      </c>
      <c r="D179" s="296" t="s">
        <v>426</v>
      </c>
      <c r="E179" s="308">
        <v>500</v>
      </c>
      <c r="F179" s="80">
        <v>4000000</v>
      </c>
      <c r="G179" s="80">
        <v>6000000</v>
      </c>
      <c r="H179" s="297"/>
    </row>
    <row r="180" spans="1:8" ht="15">
      <c r="A180" s="295" t="s">
        <v>427</v>
      </c>
      <c r="B180" s="306">
        <v>900</v>
      </c>
      <c r="C180" s="306">
        <v>902</v>
      </c>
      <c r="D180" s="296" t="s">
        <v>428</v>
      </c>
      <c r="E180" s="308">
        <v>500</v>
      </c>
      <c r="F180" s="80">
        <v>95000</v>
      </c>
      <c r="G180" s="80">
        <v>110000</v>
      </c>
      <c r="H180" s="297"/>
    </row>
    <row r="181" spans="1:8" ht="15">
      <c r="A181" s="295" t="s">
        <v>429</v>
      </c>
      <c r="B181" s="306">
        <v>900</v>
      </c>
      <c r="C181" s="306">
        <v>902</v>
      </c>
      <c r="D181" s="296" t="s">
        <v>430</v>
      </c>
      <c r="E181" s="308">
        <v>500</v>
      </c>
      <c r="F181" s="80">
        <v>133000</v>
      </c>
      <c r="G181" s="80">
        <v>142000</v>
      </c>
      <c r="H181" s="297"/>
    </row>
    <row r="182" spans="1:8" ht="15">
      <c r="A182" s="142" t="s">
        <v>256</v>
      </c>
      <c r="B182" s="273" t="s">
        <v>405</v>
      </c>
      <c r="C182" s="273" t="s">
        <v>417</v>
      </c>
      <c r="D182" s="273" t="s">
        <v>257</v>
      </c>
      <c r="E182" s="274"/>
      <c r="F182" s="30">
        <f>SUM(F183:F185)</f>
        <v>1840500</v>
      </c>
      <c r="G182" s="30">
        <f>SUM(G183:G185)</f>
        <v>548000</v>
      </c>
      <c r="H182" s="297"/>
    </row>
    <row r="183" spans="1:8" ht="30">
      <c r="A183" s="269" t="s">
        <v>432</v>
      </c>
      <c r="B183" s="270" t="s">
        <v>405</v>
      </c>
      <c r="C183" s="270" t="s">
        <v>417</v>
      </c>
      <c r="D183" s="270" t="s">
        <v>433</v>
      </c>
      <c r="E183" s="271">
        <v>500</v>
      </c>
      <c r="F183" s="26">
        <v>1303500</v>
      </c>
      <c r="G183" s="26">
        <v>0</v>
      </c>
      <c r="H183" s="297"/>
    </row>
    <row r="184" spans="1:8" ht="30">
      <c r="A184" s="269" t="s">
        <v>434</v>
      </c>
      <c r="B184" s="270" t="s">
        <v>405</v>
      </c>
      <c r="C184" s="270" t="s">
        <v>417</v>
      </c>
      <c r="D184" s="270" t="s">
        <v>435</v>
      </c>
      <c r="E184" s="271">
        <v>500</v>
      </c>
      <c r="F184" s="26">
        <v>300000</v>
      </c>
      <c r="G184" s="26">
        <v>320000</v>
      </c>
      <c r="H184" s="297"/>
    </row>
    <row r="185" spans="1:8" ht="30">
      <c r="A185" s="269" t="s">
        <v>436</v>
      </c>
      <c r="B185" s="270" t="s">
        <v>405</v>
      </c>
      <c r="C185" s="270" t="s">
        <v>417</v>
      </c>
      <c r="D185" s="270" t="s">
        <v>437</v>
      </c>
      <c r="E185" s="271">
        <v>500</v>
      </c>
      <c r="F185" s="26">
        <v>237000</v>
      </c>
      <c r="G185" s="26">
        <v>228000</v>
      </c>
      <c r="H185" s="297"/>
    </row>
    <row r="186" spans="1:8" ht="30">
      <c r="A186" s="266" t="s">
        <v>439</v>
      </c>
      <c r="B186" s="267" t="s">
        <v>405</v>
      </c>
      <c r="C186" s="267" t="s">
        <v>440</v>
      </c>
      <c r="D186" s="267"/>
      <c r="E186" s="275"/>
      <c r="F186" s="21">
        <f>SUM(F187)</f>
        <v>16800</v>
      </c>
      <c r="G186" s="21">
        <f>SUM(G187)</f>
        <v>18100</v>
      </c>
      <c r="H186" s="297"/>
    </row>
    <row r="187" spans="1:8" ht="30">
      <c r="A187" s="272" t="s">
        <v>408</v>
      </c>
      <c r="B187" s="270" t="s">
        <v>405</v>
      </c>
      <c r="C187" s="270" t="s">
        <v>440</v>
      </c>
      <c r="D187" s="270" t="s">
        <v>411</v>
      </c>
      <c r="E187" s="277"/>
      <c r="F187" s="26">
        <f>SUM(F188)</f>
        <v>16800</v>
      </c>
      <c r="G187" s="26">
        <f>SUM(G188)</f>
        <v>18100</v>
      </c>
      <c r="H187" s="297"/>
    </row>
    <row r="188" spans="1:8" ht="15">
      <c r="A188" s="269" t="s">
        <v>349</v>
      </c>
      <c r="B188" s="270" t="s">
        <v>405</v>
      </c>
      <c r="C188" s="270" t="s">
        <v>440</v>
      </c>
      <c r="D188" s="270" t="s">
        <v>411</v>
      </c>
      <c r="E188" s="277" t="s">
        <v>334</v>
      </c>
      <c r="F188" s="26">
        <v>16800</v>
      </c>
      <c r="G188" s="26">
        <v>18100</v>
      </c>
      <c r="H188" s="297"/>
    </row>
    <row r="189" spans="1:8" ht="15">
      <c r="A189" s="266" t="s">
        <v>441</v>
      </c>
      <c r="B189" s="267" t="s">
        <v>405</v>
      </c>
      <c r="C189" s="267" t="s">
        <v>442</v>
      </c>
      <c r="D189" s="267"/>
      <c r="E189" s="275"/>
      <c r="F189" s="21">
        <f>SUM(F191)</f>
        <v>810000</v>
      </c>
      <c r="G189" s="21">
        <f>SUM(G191)</f>
        <v>870000</v>
      </c>
      <c r="H189" s="297"/>
    </row>
    <row r="190" spans="1:8" ht="30">
      <c r="A190" s="269" t="s">
        <v>379</v>
      </c>
      <c r="B190" s="270" t="s">
        <v>405</v>
      </c>
      <c r="C190" s="270" t="s">
        <v>442</v>
      </c>
      <c r="D190" s="270" t="s">
        <v>411</v>
      </c>
      <c r="E190" s="277"/>
      <c r="F190" s="21">
        <f>SUM(F191)</f>
        <v>810000</v>
      </c>
      <c r="G190" s="21">
        <f>SUM(G191)</f>
        <v>870000</v>
      </c>
      <c r="H190" s="297"/>
    </row>
    <row r="191" spans="1:8" ht="45">
      <c r="A191" s="269" t="s">
        <v>443</v>
      </c>
      <c r="B191" s="270" t="s">
        <v>405</v>
      </c>
      <c r="C191" s="270" t="s">
        <v>442</v>
      </c>
      <c r="D191" s="270" t="s">
        <v>411</v>
      </c>
      <c r="E191" s="277" t="s">
        <v>334</v>
      </c>
      <c r="F191" s="26">
        <v>810000</v>
      </c>
      <c r="G191" s="26">
        <v>870000</v>
      </c>
      <c r="H191" s="297"/>
    </row>
    <row r="192" spans="1:8" ht="15">
      <c r="A192" s="309" t="s">
        <v>444</v>
      </c>
      <c r="B192" s="310">
        <v>900</v>
      </c>
      <c r="C192" s="310">
        <v>909</v>
      </c>
      <c r="D192" s="311"/>
      <c r="E192" s="312"/>
      <c r="F192" s="94">
        <f>SUM(F193)</f>
        <v>8436992</v>
      </c>
      <c r="G192" s="94">
        <f>SUM(G193)</f>
        <v>8855703</v>
      </c>
      <c r="H192" s="297"/>
    </row>
    <row r="193" spans="1:8" ht="30">
      <c r="A193" s="269" t="s">
        <v>379</v>
      </c>
      <c r="B193" s="270" t="s">
        <v>405</v>
      </c>
      <c r="C193" s="270" t="s">
        <v>445</v>
      </c>
      <c r="D193" s="270" t="s">
        <v>411</v>
      </c>
      <c r="E193" s="277"/>
      <c r="F193" s="26">
        <f>SUM(F194)</f>
        <v>8436992</v>
      </c>
      <c r="G193" s="26">
        <f>SUM(G194)</f>
        <v>8855703</v>
      </c>
      <c r="H193" s="297"/>
    </row>
    <row r="194" spans="1:8" ht="15">
      <c r="A194" s="269" t="s">
        <v>349</v>
      </c>
      <c r="B194" s="270" t="s">
        <v>405</v>
      </c>
      <c r="C194" s="270" t="s">
        <v>445</v>
      </c>
      <c r="D194" s="270" t="s">
        <v>411</v>
      </c>
      <c r="E194" s="277" t="s">
        <v>334</v>
      </c>
      <c r="F194" s="26">
        <f>SUM(F195:F196)</f>
        <v>8436992</v>
      </c>
      <c r="G194" s="26">
        <f>SUM(G195:G196)</f>
        <v>8855703</v>
      </c>
      <c r="H194" s="297"/>
    </row>
    <row r="195" spans="1:8" ht="15">
      <c r="A195" s="269" t="s">
        <v>349</v>
      </c>
      <c r="B195" s="270" t="s">
        <v>405</v>
      </c>
      <c r="C195" s="270" t="s">
        <v>445</v>
      </c>
      <c r="D195" s="270" t="s">
        <v>411</v>
      </c>
      <c r="E195" s="277" t="s">
        <v>334</v>
      </c>
      <c r="F195" s="26">
        <v>6321992</v>
      </c>
      <c r="G195" s="26">
        <v>6740703</v>
      </c>
      <c r="H195" s="297"/>
    </row>
    <row r="196" spans="1:8" ht="15">
      <c r="A196" s="269" t="s">
        <v>349</v>
      </c>
      <c r="B196" s="270" t="s">
        <v>405</v>
      </c>
      <c r="C196" s="270" t="s">
        <v>445</v>
      </c>
      <c r="D196" s="270" t="s">
        <v>411</v>
      </c>
      <c r="E196" s="277" t="s">
        <v>334</v>
      </c>
      <c r="F196" s="80">
        <v>2115000</v>
      </c>
      <c r="G196" s="80">
        <v>2115000</v>
      </c>
      <c r="H196" s="297"/>
    </row>
    <row r="197" spans="1:8" ht="15">
      <c r="A197" s="269"/>
      <c r="B197" s="270"/>
      <c r="C197" s="270"/>
      <c r="D197" s="270"/>
      <c r="E197" s="271"/>
      <c r="F197" s="26"/>
      <c r="G197" s="26"/>
      <c r="H197" s="297"/>
    </row>
    <row r="198" spans="1:8" ht="14.25">
      <c r="A198" s="263" t="s">
        <v>446</v>
      </c>
      <c r="B198" s="280" t="s">
        <v>447</v>
      </c>
      <c r="C198" s="280"/>
      <c r="D198" s="280"/>
      <c r="E198" s="265"/>
      <c r="F198" s="47">
        <f>SUM(F199+F203+F209+F245+F255)</f>
        <v>123648010</v>
      </c>
      <c r="G198" s="47">
        <f>SUM(G199+G203+G209+G245+G255)</f>
        <v>121211610</v>
      </c>
      <c r="H198" s="297"/>
    </row>
    <row r="199" spans="1:8" ht="15">
      <c r="A199" s="266" t="s">
        <v>448</v>
      </c>
      <c r="B199" s="267" t="s">
        <v>447</v>
      </c>
      <c r="C199" s="267" t="s">
        <v>449</v>
      </c>
      <c r="D199" s="267"/>
      <c r="E199" s="268"/>
      <c r="F199" s="21">
        <f aca="true" t="shared" si="4" ref="F199:G201">SUM(F200)</f>
        <v>2057400</v>
      </c>
      <c r="G199" s="21">
        <f t="shared" si="4"/>
        <v>2202000</v>
      </c>
      <c r="H199" s="297"/>
    </row>
    <row r="200" spans="1:8" ht="30">
      <c r="A200" s="272" t="s">
        <v>450</v>
      </c>
      <c r="B200" s="273" t="s">
        <v>447</v>
      </c>
      <c r="C200" s="273" t="s">
        <v>449</v>
      </c>
      <c r="D200" s="273" t="s">
        <v>451</v>
      </c>
      <c r="E200" s="274"/>
      <c r="F200" s="30">
        <f t="shared" si="4"/>
        <v>2057400</v>
      </c>
      <c r="G200" s="30">
        <f t="shared" si="4"/>
        <v>2202000</v>
      </c>
      <c r="H200" s="297"/>
    </row>
    <row r="201" spans="1:8" ht="45">
      <c r="A201" s="269" t="s">
        <v>452</v>
      </c>
      <c r="B201" s="270" t="s">
        <v>447</v>
      </c>
      <c r="C201" s="270" t="s">
        <v>449</v>
      </c>
      <c r="D201" s="270" t="s">
        <v>453</v>
      </c>
      <c r="E201" s="271"/>
      <c r="F201" s="26">
        <f t="shared" si="4"/>
        <v>2057400</v>
      </c>
      <c r="G201" s="26">
        <f t="shared" si="4"/>
        <v>2202000</v>
      </c>
      <c r="H201" s="297"/>
    </row>
    <row r="202" spans="1:8" ht="15">
      <c r="A202" s="269" t="s">
        <v>454</v>
      </c>
      <c r="B202" s="270" t="s">
        <v>447</v>
      </c>
      <c r="C202" s="270" t="s">
        <v>449</v>
      </c>
      <c r="D202" s="270" t="s">
        <v>453</v>
      </c>
      <c r="E202" s="277" t="s">
        <v>455</v>
      </c>
      <c r="F202" s="26">
        <v>2057400</v>
      </c>
      <c r="G202" s="26">
        <v>2202000</v>
      </c>
      <c r="H202" s="297"/>
    </row>
    <row r="203" spans="1:8" ht="15">
      <c r="A203" s="266" t="s">
        <v>456</v>
      </c>
      <c r="B203" s="267" t="s">
        <v>447</v>
      </c>
      <c r="C203" s="267" t="s">
        <v>457</v>
      </c>
      <c r="D203" s="267"/>
      <c r="E203" s="275"/>
      <c r="F203" s="21">
        <f>SUM(F204)</f>
        <v>18479400</v>
      </c>
      <c r="G203" s="21">
        <f>SUM(G204)</f>
        <v>17414400</v>
      </c>
      <c r="H203" s="297"/>
    </row>
    <row r="204" spans="1:8" ht="15">
      <c r="A204" s="272" t="s">
        <v>458</v>
      </c>
      <c r="B204" s="273" t="s">
        <v>447</v>
      </c>
      <c r="C204" s="273" t="s">
        <v>457</v>
      </c>
      <c r="D204" s="273" t="s">
        <v>459</v>
      </c>
      <c r="E204" s="276"/>
      <c r="F204" s="30">
        <f>SUM(F205)</f>
        <v>18479400</v>
      </c>
      <c r="G204" s="30">
        <f>SUM(G205)</f>
        <v>17414400</v>
      </c>
      <c r="H204" s="297"/>
    </row>
    <row r="205" spans="1:8" ht="30">
      <c r="A205" s="269" t="s">
        <v>379</v>
      </c>
      <c r="B205" s="270" t="s">
        <v>447</v>
      </c>
      <c r="C205" s="270" t="s">
        <v>457</v>
      </c>
      <c r="D205" s="270" t="s">
        <v>460</v>
      </c>
      <c r="E205" s="277" t="s">
        <v>334</v>
      </c>
      <c r="F205" s="26">
        <f>SUM(F206:F208)</f>
        <v>18479400</v>
      </c>
      <c r="G205" s="26">
        <f>SUM(G206:G208)</f>
        <v>17414400</v>
      </c>
      <c r="H205" s="297"/>
    </row>
    <row r="206" spans="1:8" ht="45">
      <c r="A206" s="269" t="s">
        <v>461</v>
      </c>
      <c r="B206" s="270" t="s">
        <v>447</v>
      </c>
      <c r="C206" s="270" t="s">
        <v>457</v>
      </c>
      <c r="D206" s="270" t="s">
        <v>460</v>
      </c>
      <c r="E206" s="277" t="s">
        <v>334</v>
      </c>
      <c r="F206" s="26">
        <v>16082000</v>
      </c>
      <c r="G206" s="26">
        <v>16082000</v>
      </c>
      <c r="H206" s="297"/>
    </row>
    <row r="207" spans="1:8" ht="46.5" customHeight="1">
      <c r="A207" s="269" t="s">
        <v>61</v>
      </c>
      <c r="B207" s="270" t="s">
        <v>447</v>
      </c>
      <c r="C207" s="270" t="s">
        <v>457</v>
      </c>
      <c r="D207" s="270" t="s">
        <v>460</v>
      </c>
      <c r="E207" s="277" t="s">
        <v>334</v>
      </c>
      <c r="F207" s="26">
        <v>1260000</v>
      </c>
      <c r="G207" s="26">
        <v>195000</v>
      </c>
      <c r="H207" s="297"/>
    </row>
    <row r="208" spans="1:8" ht="45">
      <c r="A208" s="269" t="s">
        <v>410</v>
      </c>
      <c r="B208" s="270" t="s">
        <v>447</v>
      </c>
      <c r="C208" s="270" t="s">
        <v>457</v>
      </c>
      <c r="D208" s="270" t="s">
        <v>460</v>
      </c>
      <c r="E208" s="277" t="s">
        <v>334</v>
      </c>
      <c r="F208" s="26">
        <v>1137400</v>
      </c>
      <c r="G208" s="26">
        <v>1137400</v>
      </c>
      <c r="H208" s="297"/>
    </row>
    <row r="209" spans="1:8" ht="15">
      <c r="A209" s="266" t="s">
        <v>462</v>
      </c>
      <c r="B209" s="267" t="s">
        <v>447</v>
      </c>
      <c r="C209" s="267" t="s">
        <v>463</v>
      </c>
      <c r="D209" s="267"/>
      <c r="E209" s="275"/>
      <c r="F209" s="21">
        <f>SUM(F210)</f>
        <v>78555800</v>
      </c>
      <c r="G209" s="21">
        <f>SUM(G210)</f>
        <v>77037800</v>
      </c>
      <c r="H209" s="297"/>
    </row>
    <row r="210" spans="1:8" ht="15">
      <c r="A210" s="272" t="s">
        <v>464</v>
      </c>
      <c r="B210" s="273" t="s">
        <v>447</v>
      </c>
      <c r="C210" s="273" t="s">
        <v>463</v>
      </c>
      <c r="D210" s="273" t="s">
        <v>465</v>
      </c>
      <c r="E210" s="276"/>
      <c r="F210" s="30">
        <f>SUM(F211+F222+F227+F215+F217+F220+F213)</f>
        <v>78555800</v>
      </c>
      <c r="G210" s="30">
        <f>SUM(G211+G222+G227+G215+G217+G220+G213)</f>
        <v>77037800</v>
      </c>
      <c r="H210" s="297"/>
    </row>
    <row r="211" spans="1:8" ht="60">
      <c r="A211" s="272" t="s">
        <v>466</v>
      </c>
      <c r="B211" s="273" t="s">
        <v>447</v>
      </c>
      <c r="C211" s="273" t="s">
        <v>463</v>
      </c>
      <c r="D211" s="273" t="s">
        <v>467</v>
      </c>
      <c r="E211" s="276"/>
      <c r="F211" s="30">
        <f>SUM(F212)</f>
        <v>475000</v>
      </c>
      <c r="G211" s="30">
        <f>SUM(G212)</f>
        <v>475000</v>
      </c>
      <c r="H211" s="297"/>
    </row>
    <row r="212" spans="1:8" ht="15">
      <c r="A212" s="269" t="s">
        <v>454</v>
      </c>
      <c r="B212" s="270" t="s">
        <v>447</v>
      </c>
      <c r="C212" s="270" t="s">
        <v>463</v>
      </c>
      <c r="D212" s="270" t="s">
        <v>467</v>
      </c>
      <c r="E212" s="277" t="s">
        <v>455</v>
      </c>
      <c r="F212" s="26">
        <v>475000</v>
      </c>
      <c r="G212" s="26">
        <v>475000</v>
      </c>
      <c r="H212" s="297"/>
    </row>
    <row r="213" spans="1:8" ht="60">
      <c r="A213" s="269" t="s">
        <v>468</v>
      </c>
      <c r="B213" s="270" t="s">
        <v>447</v>
      </c>
      <c r="C213" s="270" t="s">
        <v>463</v>
      </c>
      <c r="D213" s="270" t="s">
        <v>469</v>
      </c>
      <c r="E213" s="271"/>
      <c r="F213" s="26">
        <f>SUM(F214)</f>
        <v>970200</v>
      </c>
      <c r="G213" s="26">
        <f>SUM(G214)</f>
        <v>970200</v>
      </c>
      <c r="H213" s="297"/>
    </row>
    <row r="214" spans="1:8" ht="15">
      <c r="A214" s="269" t="s">
        <v>454</v>
      </c>
      <c r="B214" s="270" t="s">
        <v>447</v>
      </c>
      <c r="C214" s="270" t="s">
        <v>463</v>
      </c>
      <c r="D214" s="270" t="s">
        <v>469</v>
      </c>
      <c r="E214" s="277" t="s">
        <v>455</v>
      </c>
      <c r="F214" s="26">
        <v>970200</v>
      </c>
      <c r="G214" s="26">
        <v>970200</v>
      </c>
      <c r="H214" s="297"/>
    </row>
    <row r="215" spans="1:8" ht="90">
      <c r="A215" s="56" t="s">
        <v>470</v>
      </c>
      <c r="B215" s="95">
        <v>1000</v>
      </c>
      <c r="C215" s="96">
        <v>1003</v>
      </c>
      <c r="D215" s="97">
        <v>5053700</v>
      </c>
      <c r="E215" s="96">
        <v>5</v>
      </c>
      <c r="F215" s="98">
        <f>SUM(F216:F216)</f>
        <v>635000</v>
      </c>
      <c r="G215" s="98">
        <f>SUM(G216:G216)</f>
        <v>635000</v>
      </c>
      <c r="H215" s="297"/>
    </row>
    <row r="216" spans="1:8" ht="91.5" customHeight="1">
      <c r="A216" s="269" t="s">
        <v>607</v>
      </c>
      <c r="B216" s="270" t="s">
        <v>447</v>
      </c>
      <c r="C216" s="270" t="s">
        <v>463</v>
      </c>
      <c r="D216" s="270" t="s">
        <v>472</v>
      </c>
      <c r="E216" s="279">
        <v>5</v>
      </c>
      <c r="F216" s="26">
        <v>635000</v>
      </c>
      <c r="G216" s="26">
        <v>635000</v>
      </c>
      <c r="H216" s="297"/>
    </row>
    <row r="217" spans="1:8" ht="30">
      <c r="A217" s="56" t="s">
        <v>473</v>
      </c>
      <c r="B217" s="95">
        <v>1000</v>
      </c>
      <c r="C217" s="96">
        <v>1003</v>
      </c>
      <c r="D217" s="97">
        <v>5054600</v>
      </c>
      <c r="E217" s="96">
        <v>5</v>
      </c>
      <c r="F217" s="98">
        <f>SUM(F218:F219)</f>
        <v>319200</v>
      </c>
      <c r="G217" s="98">
        <f>SUM(G218:H219)</f>
        <v>319200</v>
      </c>
      <c r="H217" s="297"/>
    </row>
    <row r="218" spans="1:8" ht="45">
      <c r="A218" s="269" t="s">
        <v>474</v>
      </c>
      <c r="B218" s="270" t="s">
        <v>447</v>
      </c>
      <c r="C218" s="270" t="s">
        <v>463</v>
      </c>
      <c r="D218" s="270" t="s">
        <v>475</v>
      </c>
      <c r="E218" s="277" t="s">
        <v>455</v>
      </c>
      <c r="F218" s="26">
        <v>319200</v>
      </c>
      <c r="G218" s="26">
        <v>319200</v>
      </c>
      <c r="H218" s="297"/>
    </row>
    <row r="219" spans="1:8" ht="30">
      <c r="A219" s="61" t="s">
        <v>473</v>
      </c>
      <c r="B219" s="101">
        <v>1000</v>
      </c>
      <c r="C219" s="59">
        <v>1003</v>
      </c>
      <c r="D219" s="58">
        <v>5054601</v>
      </c>
      <c r="E219" s="59">
        <v>5</v>
      </c>
      <c r="F219" s="26"/>
      <c r="G219" s="26"/>
      <c r="H219" s="297"/>
    </row>
    <row r="220" spans="1:8" ht="30">
      <c r="A220" s="56" t="s">
        <v>476</v>
      </c>
      <c r="B220" s="95">
        <v>1000</v>
      </c>
      <c r="C220" s="96">
        <v>1003</v>
      </c>
      <c r="D220" s="97">
        <v>5054800</v>
      </c>
      <c r="E220" s="96"/>
      <c r="F220" s="98">
        <f>SUM(F221)</f>
        <v>3971000</v>
      </c>
      <c r="G220" s="98">
        <f>SUM(G221)</f>
        <v>3826000</v>
      </c>
      <c r="H220" s="297"/>
    </row>
    <row r="221" spans="1:8" ht="15">
      <c r="A221" s="100" t="s">
        <v>454</v>
      </c>
      <c r="B221" s="101">
        <v>1000</v>
      </c>
      <c r="C221" s="59">
        <v>1003</v>
      </c>
      <c r="D221" s="102">
        <v>5054800</v>
      </c>
      <c r="E221" s="103" t="s">
        <v>455</v>
      </c>
      <c r="F221" s="104">
        <v>3971000</v>
      </c>
      <c r="G221" s="104">
        <v>3826000</v>
      </c>
      <c r="H221" s="297"/>
    </row>
    <row r="222" spans="1:8" ht="30">
      <c r="A222" s="272" t="s">
        <v>477</v>
      </c>
      <c r="B222" s="273" t="s">
        <v>447</v>
      </c>
      <c r="C222" s="273" t="s">
        <v>463</v>
      </c>
      <c r="D222" s="273" t="s">
        <v>478</v>
      </c>
      <c r="E222" s="276"/>
      <c r="F222" s="30">
        <f>SUM(F223)</f>
        <v>260400</v>
      </c>
      <c r="G222" s="30">
        <f>SUM(G223)</f>
        <v>232400</v>
      </c>
      <c r="H222" s="297"/>
    </row>
    <row r="223" spans="1:8" ht="15">
      <c r="A223" s="269" t="s">
        <v>454</v>
      </c>
      <c r="B223" s="270" t="s">
        <v>447</v>
      </c>
      <c r="C223" s="270" t="s">
        <v>463</v>
      </c>
      <c r="D223" s="270" t="s">
        <v>478</v>
      </c>
      <c r="E223" s="277"/>
      <c r="F223" s="26">
        <f>SUM(F224:F226)</f>
        <v>260400</v>
      </c>
      <c r="G223" s="26">
        <f>SUM(G224:G226)</f>
        <v>232400</v>
      </c>
      <c r="H223" s="297"/>
    </row>
    <row r="224" spans="1:8" ht="30">
      <c r="A224" s="269" t="s">
        <v>479</v>
      </c>
      <c r="B224" s="270" t="s">
        <v>447</v>
      </c>
      <c r="C224" s="270" t="s">
        <v>463</v>
      </c>
      <c r="D224" s="270" t="s">
        <v>480</v>
      </c>
      <c r="E224" s="277" t="s">
        <v>481</v>
      </c>
      <c r="F224" s="26">
        <v>21400</v>
      </c>
      <c r="G224" s="26">
        <v>21400</v>
      </c>
      <c r="H224" s="297"/>
    </row>
    <row r="225" spans="1:8" ht="30">
      <c r="A225" s="269" t="s">
        <v>482</v>
      </c>
      <c r="B225" s="270" t="s">
        <v>447</v>
      </c>
      <c r="C225" s="270" t="s">
        <v>463</v>
      </c>
      <c r="D225" s="270" t="s">
        <v>483</v>
      </c>
      <c r="E225" s="277" t="s">
        <v>484</v>
      </c>
      <c r="F225" s="26">
        <v>203000</v>
      </c>
      <c r="G225" s="26">
        <v>175000</v>
      </c>
      <c r="H225" s="297"/>
    </row>
    <row r="226" spans="1:8" ht="30">
      <c r="A226" s="269" t="s">
        <v>485</v>
      </c>
      <c r="B226" s="270" t="s">
        <v>447</v>
      </c>
      <c r="C226" s="270" t="s">
        <v>463</v>
      </c>
      <c r="D226" s="270" t="s">
        <v>486</v>
      </c>
      <c r="E226" s="277" t="s">
        <v>487</v>
      </c>
      <c r="F226" s="26">
        <v>36000</v>
      </c>
      <c r="G226" s="26">
        <v>36000</v>
      </c>
      <c r="H226" s="297"/>
    </row>
    <row r="227" spans="1:8" ht="15">
      <c r="A227" s="272" t="s">
        <v>488</v>
      </c>
      <c r="B227" s="273" t="s">
        <v>447</v>
      </c>
      <c r="C227" s="273" t="s">
        <v>463</v>
      </c>
      <c r="D227" s="273" t="s">
        <v>489</v>
      </c>
      <c r="E227" s="276"/>
      <c r="F227" s="30">
        <f>SUM(F228)</f>
        <v>71925000</v>
      </c>
      <c r="G227" s="30">
        <f>SUM(G228)</f>
        <v>70580000</v>
      </c>
      <c r="H227" s="297"/>
    </row>
    <row r="228" spans="1:8" ht="15">
      <c r="A228" s="269" t="s">
        <v>454</v>
      </c>
      <c r="B228" s="270" t="s">
        <v>447</v>
      </c>
      <c r="C228" s="270" t="s">
        <v>463</v>
      </c>
      <c r="D228" s="270" t="s">
        <v>489</v>
      </c>
      <c r="E228" s="277" t="s">
        <v>455</v>
      </c>
      <c r="F228" s="26">
        <f>SUM(F229:F244)</f>
        <v>71925000</v>
      </c>
      <c r="G228" s="26">
        <f>SUM(G229:G244)</f>
        <v>70580000</v>
      </c>
      <c r="H228" s="297"/>
    </row>
    <row r="229" spans="1:8" ht="46.5" customHeight="1">
      <c r="A229" s="269" t="s">
        <v>490</v>
      </c>
      <c r="B229" s="270" t="s">
        <v>447</v>
      </c>
      <c r="C229" s="270" t="s">
        <v>463</v>
      </c>
      <c r="D229" s="270" t="s">
        <v>491</v>
      </c>
      <c r="E229" s="277" t="s">
        <v>455</v>
      </c>
      <c r="F229" s="26">
        <v>400000</v>
      </c>
      <c r="G229" s="26">
        <v>400000</v>
      </c>
      <c r="H229" s="297"/>
    </row>
    <row r="230" spans="1:8" ht="45">
      <c r="A230" s="269" t="s">
        <v>492</v>
      </c>
      <c r="B230" s="270" t="s">
        <v>447</v>
      </c>
      <c r="C230" s="270" t="s">
        <v>463</v>
      </c>
      <c r="D230" s="270" t="s">
        <v>493</v>
      </c>
      <c r="E230" s="277" t="s">
        <v>455</v>
      </c>
      <c r="F230" s="26">
        <v>128000</v>
      </c>
      <c r="G230" s="26">
        <v>128000</v>
      </c>
      <c r="H230" s="297"/>
    </row>
    <row r="231" spans="1:8" ht="45">
      <c r="A231" s="269" t="s">
        <v>494</v>
      </c>
      <c r="B231" s="270" t="s">
        <v>447</v>
      </c>
      <c r="C231" s="270" t="s">
        <v>463</v>
      </c>
      <c r="D231" s="270" t="s">
        <v>495</v>
      </c>
      <c r="E231" s="277" t="s">
        <v>455</v>
      </c>
      <c r="F231" s="26">
        <v>2047000</v>
      </c>
      <c r="G231" s="26">
        <v>1806000</v>
      </c>
      <c r="H231" s="297"/>
    </row>
    <row r="232" spans="1:8" ht="45">
      <c r="A232" s="269" t="s">
        <v>496</v>
      </c>
      <c r="B232" s="270" t="s">
        <v>447</v>
      </c>
      <c r="C232" s="270" t="s">
        <v>463</v>
      </c>
      <c r="D232" s="270" t="s">
        <v>497</v>
      </c>
      <c r="E232" s="277" t="s">
        <v>455</v>
      </c>
      <c r="F232" s="26">
        <v>7936000</v>
      </c>
      <c r="G232" s="26">
        <v>5801000</v>
      </c>
      <c r="H232" s="297"/>
    </row>
    <row r="233" spans="1:8" ht="45">
      <c r="A233" s="269" t="s">
        <v>498</v>
      </c>
      <c r="B233" s="270" t="s">
        <v>447</v>
      </c>
      <c r="C233" s="270" t="s">
        <v>463</v>
      </c>
      <c r="D233" s="270" t="s">
        <v>499</v>
      </c>
      <c r="E233" s="277" t="s">
        <v>455</v>
      </c>
      <c r="F233" s="26">
        <v>4420000</v>
      </c>
      <c r="G233" s="26">
        <v>4420000</v>
      </c>
      <c r="H233" s="297"/>
    </row>
    <row r="234" spans="1:8" ht="45">
      <c r="A234" s="269" t="s">
        <v>500</v>
      </c>
      <c r="B234" s="270" t="s">
        <v>447</v>
      </c>
      <c r="C234" s="270" t="s">
        <v>463</v>
      </c>
      <c r="D234" s="270" t="s">
        <v>501</v>
      </c>
      <c r="E234" s="277" t="s">
        <v>455</v>
      </c>
      <c r="F234" s="26">
        <v>545100</v>
      </c>
      <c r="G234" s="26">
        <v>545100</v>
      </c>
      <c r="H234" s="297"/>
    </row>
    <row r="235" spans="1:8" ht="45">
      <c r="A235" s="269" t="s">
        <v>502</v>
      </c>
      <c r="B235" s="270" t="s">
        <v>447</v>
      </c>
      <c r="C235" s="270" t="s">
        <v>463</v>
      </c>
      <c r="D235" s="270" t="s">
        <v>503</v>
      </c>
      <c r="E235" s="277" t="s">
        <v>455</v>
      </c>
      <c r="F235" s="26">
        <v>300000</v>
      </c>
      <c r="G235" s="26">
        <v>300000</v>
      </c>
      <c r="H235" s="297"/>
    </row>
    <row r="236" spans="1:8" ht="60">
      <c r="A236" s="269" t="s">
        <v>504</v>
      </c>
      <c r="B236" s="270" t="s">
        <v>447</v>
      </c>
      <c r="C236" s="270" t="s">
        <v>463</v>
      </c>
      <c r="D236" s="270" t="s">
        <v>505</v>
      </c>
      <c r="E236" s="277" t="s">
        <v>455</v>
      </c>
      <c r="F236" s="26">
        <v>2800000</v>
      </c>
      <c r="G236" s="26">
        <v>2800000</v>
      </c>
      <c r="H236" s="297"/>
    </row>
    <row r="237" spans="1:8" ht="45">
      <c r="A237" s="269" t="s">
        <v>506</v>
      </c>
      <c r="B237" s="270" t="s">
        <v>447</v>
      </c>
      <c r="C237" s="270" t="s">
        <v>463</v>
      </c>
      <c r="D237" s="270" t="s">
        <v>507</v>
      </c>
      <c r="E237" s="277" t="s">
        <v>455</v>
      </c>
      <c r="F237" s="26">
        <v>11342900</v>
      </c>
      <c r="G237" s="26">
        <v>11342900</v>
      </c>
      <c r="H237" s="297"/>
    </row>
    <row r="238" spans="1:8" ht="45">
      <c r="A238" s="269" t="s">
        <v>508</v>
      </c>
      <c r="B238" s="270" t="s">
        <v>447</v>
      </c>
      <c r="C238" s="270" t="s">
        <v>463</v>
      </c>
      <c r="D238" s="270" t="s">
        <v>509</v>
      </c>
      <c r="E238" s="277" t="s">
        <v>455</v>
      </c>
      <c r="F238" s="26">
        <v>6434000</v>
      </c>
      <c r="G238" s="26">
        <v>6434000</v>
      </c>
      <c r="H238" s="297"/>
    </row>
    <row r="239" spans="1:8" ht="15.75" customHeight="1">
      <c r="A239" s="269" t="s">
        <v>510</v>
      </c>
      <c r="B239" s="270" t="s">
        <v>447</v>
      </c>
      <c r="C239" s="270" t="s">
        <v>463</v>
      </c>
      <c r="D239" s="270" t="s">
        <v>511</v>
      </c>
      <c r="E239" s="277" t="s">
        <v>455</v>
      </c>
      <c r="F239" s="26">
        <v>6321000</v>
      </c>
      <c r="G239" s="26">
        <v>6321000</v>
      </c>
      <c r="H239" s="297"/>
    </row>
    <row r="240" spans="1:8" ht="180">
      <c r="A240" s="269" t="s">
        <v>512</v>
      </c>
      <c r="B240" s="270" t="s">
        <v>447</v>
      </c>
      <c r="C240" s="270" t="s">
        <v>463</v>
      </c>
      <c r="D240" s="270" t="s">
        <v>513</v>
      </c>
      <c r="E240" s="277" t="s">
        <v>455</v>
      </c>
      <c r="F240" s="26">
        <v>46000</v>
      </c>
      <c r="G240" s="26">
        <v>46000</v>
      </c>
      <c r="H240" s="297"/>
    </row>
    <row r="241" spans="1:8" ht="45">
      <c r="A241" s="269" t="s">
        <v>514</v>
      </c>
      <c r="B241" s="270" t="s">
        <v>447</v>
      </c>
      <c r="C241" s="270" t="s">
        <v>463</v>
      </c>
      <c r="D241" s="270" t="s">
        <v>515</v>
      </c>
      <c r="E241" s="277" t="s">
        <v>455</v>
      </c>
      <c r="F241" s="26">
        <v>66000</v>
      </c>
      <c r="G241" s="26">
        <v>66000</v>
      </c>
      <c r="H241" s="297"/>
    </row>
    <row r="242" spans="1:8" ht="30">
      <c r="A242" s="269" t="s">
        <v>516</v>
      </c>
      <c r="B242" s="270" t="s">
        <v>447</v>
      </c>
      <c r="C242" s="270" t="s">
        <v>463</v>
      </c>
      <c r="D242" s="270" t="s">
        <v>517</v>
      </c>
      <c r="E242" s="277" t="s">
        <v>455</v>
      </c>
      <c r="F242" s="26">
        <v>701000</v>
      </c>
      <c r="G242" s="26">
        <v>701000</v>
      </c>
      <c r="H242" s="297"/>
    </row>
    <row r="243" spans="1:8" ht="30">
      <c r="A243" s="269" t="s">
        <v>518</v>
      </c>
      <c r="B243" s="270" t="s">
        <v>447</v>
      </c>
      <c r="C243" s="270" t="s">
        <v>463</v>
      </c>
      <c r="D243" s="270" t="s">
        <v>519</v>
      </c>
      <c r="E243" s="277" t="s">
        <v>455</v>
      </c>
      <c r="F243" s="26">
        <v>12869000</v>
      </c>
      <c r="G243" s="26">
        <v>12869000</v>
      </c>
      <c r="H243" s="297"/>
    </row>
    <row r="244" spans="1:8" ht="30">
      <c r="A244" s="269" t="s">
        <v>520</v>
      </c>
      <c r="B244" s="270" t="s">
        <v>447</v>
      </c>
      <c r="C244" s="270" t="s">
        <v>463</v>
      </c>
      <c r="D244" s="270" t="s">
        <v>521</v>
      </c>
      <c r="E244" s="277" t="s">
        <v>455</v>
      </c>
      <c r="F244" s="26">
        <v>15569000</v>
      </c>
      <c r="G244" s="26">
        <v>16600000</v>
      </c>
      <c r="H244" s="297"/>
    </row>
    <row r="245" spans="1:8" ht="14.25">
      <c r="A245" s="263" t="s">
        <v>522</v>
      </c>
      <c r="B245" s="280" t="s">
        <v>447</v>
      </c>
      <c r="C245" s="280" t="s">
        <v>523</v>
      </c>
      <c r="D245" s="280"/>
      <c r="E245" s="291"/>
      <c r="F245" s="47">
        <f>F246+F249</f>
        <v>14281000</v>
      </c>
      <c r="G245" s="47">
        <f>G246+G249</f>
        <v>14281000</v>
      </c>
      <c r="H245" s="297"/>
    </row>
    <row r="246" spans="1:8" ht="15" customHeight="1">
      <c r="A246" s="272" t="s">
        <v>362</v>
      </c>
      <c r="B246" s="273" t="s">
        <v>447</v>
      </c>
      <c r="C246" s="273" t="s">
        <v>523</v>
      </c>
      <c r="D246" s="273" t="s">
        <v>524</v>
      </c>
      <c r="E246" s="274"/>
      <c r="F246" s="30">
        <f>F247</f>
        <v>2023700</v>
      </c>
      <c r="G246" s="30">
        <f>G247</f>
        <v>2023700</v>
      </c>
      <c r="H246" s="297"/>
    </row>
    <row r="247" spans="1:8" ht="75">
      <c r="A247" s="269" t="s">
        <v>525</v>
      </c>
      <c r="B247" s="270" t="s">
        <v>447</v>
      </c>
      <c r="C247" s="270" t="s">
        <v>523</v>
      </c>
      <c r="D247" s="270" t="s">
        <v>526</v>
      </c>
      <c r="E247" s="271"/>
      <c r="F247" s="26">
        <f>SUM(F248:F248)</f>
        <v>2023700</v>
      </c>
      <c r="G247" s="26">
        <f>SUM(G248:G248)</f>
        <v>2023700</v>
      </c>
      <c r="H247" s="297"/>
    </row>
    <row r="248" spans="1:8" ht="15">
      <c r="A248" s="269" t="s">
        <v>454</v>
      </c>
      <c r="B248" s="270" t="s">
        <v>447</v>
      </c>
      <c r="C248" s="270" t="s">
        <v>523</v>
      </c>
      <c r="D248" s="270" t="s">
        <v>526</v>
      </c>
      <c r="E248" s="277" t="s">
        <v>455</v>
      </c>
      <c r="F248" s="26">
        <v>2023700</v>
      </c>
      <c r="G248" s="26">
        <v>2023700</v>
      </c>
      <c r="H248" s="297"/>
    </row>
    <row r="249" spans="1:8" ht="32.25" customHeight="1">
      <c r="A249" s="272" t="s">
        <v>527</v>
      </c>
      <c r="B249" s="273" t="s">
        <v>447</v>
      </c>
      <c r="C249" s="273" t="s">
        <v>523</v>
      </c>
      <c r="D249" s="273"/>
      <c r="E249" s="274"/>
      <c r="F249" s="30">
        <f>SUM(F250+F253)</f>
        <v>12257300</v>
      </c>
      <c r="G249" s="30">
        <f>SUM(G250+G253)</f>
        <v>12257300</v>
      </c>
      <c r="H249" s="297"/>
    </row>
    <row r="250" spans="1:8" ht="15">
      <c r="A250" s="269" t="s">
        <v>528</v>
      </c>
      <c r="B250" s="270" t="s">
        <v>447</v>
      </c>
      <c r="C250" s="270" t="s">
        <v>523</v>
      </c>
      <c r="D250" s="270" t="s">
        <v>529</v>
      </c>
      <c r="E250" s="271"/>
      <c r="F250" s="26">
        <f>SUM(F251:F252)</f>
        <v>3207800</v>
      </c>
      <c r="G250" s="26">
        <f>SUM(G251:G252)</f>
        <v>3207800</v>
      </c>
      <c r="H250" s="297"/>
    </row>
    <row r="251" spans="1:8" ht="30">
      <c r="A251" s="269" t="s">
        <v>530</v>
      </c>
      <c r="B251" s="270" t="s">
        <v>447</v>
      </c>
      <c r="C251" s="270" t="s">
        <v>523</v>
      </c>
      <c r="D251" s="270" t="s">
        <v>531</v>
      </c>
      <c r="E251" s="277" t="s">
        <v>455</v>
      </c>
      <c r="F251" s="26">
        <v>1320000</v>
      </c>
      <c r="G251" s="26">
        <v>1320000</v>
      </c>
      <c r="H251" s="297"/>
    </row>
    <row r="252" spans="1:8" ht="15">
      <c r="A252" s="269" t="s">
        <v>532</v>
      </c>
      <c r="B252" s="270" t="s">
        <v>447</v>
      </c>
      <c r="C252" s="270" t="s">
        <v>523</v>
      </c>
      <c r="D252" s="270" t="s">
        <v>533</v>
      </c>
      <c r="E252" s="277" t="s">
        <v>534</v>
      </c>
      <c r="F252" s="26">
        <v>1887800</v>
      </c>
      <c r="G252" s="26">
        <v>1887800</v>
      </c>
      <c r="H252" s="297"/>
    </row>
    <row r="253" spans="1:8" ht="30">
      <c r="A253" s="269" t="s">
        <v>535</v>
      </c>
      <c r="B253" s="270" t="s">
        <v>447</v>
      </c>
      <c r="C253" s="270" t="s">
        <v>523</v>
      </c>
      <c r="D253" s="270" t="s">
        <v>536</v>
      </c>
      <c r="E253" s="271"/>
      <c r="F253" s="26">
        <f>SUM(F254:F254)</f>
        <v>9049500</v>
      </c>
      <c r="G253" s="26">
        <f>SUM(G254:G254)</f>
        <v>9049500</v>
      </c>
      <c r="H253" s="297"/>
    </row>
    <row r="254" spans="1:8" ht="15">
      <c r="A254" s="269" t="s">
        <v>537</v>
      </c>
      <c r="B254" s="270" t="s">
        <v>447</v>
      </c>
      <c r="C254" s="270" t="s">
        <v>523</v>
      </c>
      <c r="D254" s="270" t="s">
        <v>536</v>
      </c>
      <c r="E254" s="277" t="s">
        <v>538</v>
      </c>
      <c r="F254" s="26">
        <v>9049500</v>
      </c>
      <c r="G254" s="26">
        <v>9049500</v>
      </c>
      <c r="H254" s="297"/>
    </row>
    <row r="255" spans="1:8" ht="15">
      <c r="A255" s="266" t="s">
        <v>539</v>
      </c>
      <c r="B255" s="267" t="s">
        <v>447</v>
      </c>
      <c r="C255" s="267" t="s">
        <v>540</v>
      </c>
      <c r="D255" s="267"/>
      <c r="E255" s="275"/>
      <c r="F255" s="21">
        <f>SUM(F256+F259)</f>
        <v>10274410</v>
      </c>
      <c r="G255" s="21">
        <f>SUM(G256+G259)</f>
        <v>10276410</v>
      </c>
      <c r="H255" s="297"/>
    </row>
    <row r="256" spans="1:8" ht="60">
      <c r="A256" s="272" t="s">
        <v>186</v>
      </c>
      <c r="B256" s="273" t="s">
        <v>447</v>
      </c>
      <c r="C256" s="273" t="s">
        <v>540</v>
      </c>
      <c r="D256" s="273" t="s">
        <v>187</v>
      </c>
      <c r="E256" s="276"/>
      <c r="F256" s="30">
        <f>SUM(F257)</f>
        <v>9327000</v>
      </c>
      <c r="G256" s="30">
        <f>SUM(G257)</f>
        <v>9327000</v>
      </c>
      <c r="H256" s="297"/>
    </row>
    <row r="257" spans="1:8" ht="15">
      <c r="A257" s="269" t="s">
        <v>541</v>
      </c>
      <c r="B257" s="270" t="s">
        <v>447</v>
      </c>
      <c r="C257" s="270" t="s">
        <v>540</v>
      </c>
      <c r="D257" s="270" t="s">
        <v>189</v>
      </c>
      <c r="E257" s="277"/>
      <c r="F257" s="26">
        <f>SUM(F258:F258)</f>
        <v>9327000</v>
      </c>
      <c r="G257" s="26">
        <f>SUM(G258:G258)</f>
        <v>9327000</v>
      </c>
      <c r="H257" s="297"/>
    </row>
    <row r="258" spans="1:8" ht="30">
      <c r="A258" s="269" t="s">
        <v>190</v>
      </c>
      <c r="B258" s="270" t="s">
        <v>447</v>
      </c>
      <c r="C258" s="270" t="s">
        <v>540</v>
      </c>
      <c r="D258" s="270" t="s">
        <v>189</v>
      </c>
      <c r="E258" s="277" t="s">
        <v>227</v>
      </c>
      <c r="F258" s="26">
        <v>9327000</v>
      </c>
      <c r="G258" s="26">
        <v>9327000</v>
      </c>
      <c r="H258" s="297"/>
    </row>
    <row r="259" spans="1:8" ht="15">
      <c r="A259" s="266" t="s">
        <v>539</v>
      </c>
      <c r="B259" s="267" t="s">
        <v>447</v>
      </c>
      <c r="C259" s="267" t="s">
        <v>540</v>
      </c>
      <c r="D259" s="267"/>
      <c r="E259" s="268"/>
      <c r="F259" s="21">
        <f>F264+F260+F269</f>
        <v>947410</v>
      </c>
      <c r="G259" s="21">
        <f>G264+G260+G269</f>
        <v>949410</v>
      </c>
      <c r="H259" s="297"/>
    </row>
    <row r="260" spans="1:8" ht="30">
      <c r="A260" s="266" t="s">
        <v>542</v>
      </c>
      <c r="B260" s="267" t="s">
        <v>447</v>
      </c>
      <c r="C260" s="267" t="s">
        <v>540</v>
      </c>
      <c r="D260" s="267" t="s">
        <v>543</v>
      </c>
      <c r="E260" s="274"/>
      <c r="F260" s="21">
        <f>SUM(F261)</f>
        <v>314200</v>
      </c>
      <c r="G260" s="21">
        <f>SUM(G261)</f>
        <v>314200</v>
      </c>
      <c r="H260" s="297"/>
    </row>
    <row r="261" spans="1:8" ht="15">
      <c r="A261" s="272" t="s">
        <v>544</v>
      </c>
      <c r="B261" s="270" t="s">
        <v>447</v>
      </c>
      <c r="C261" s="270" t="s">
        <v>540</v>
      </c>
      <c r="D261" s="270" t="s">
        <v>545</v>
      </c>
      <c r="E261" s="271"/>
      <c r="F261" s="26">
        <f>SUM(F262:F263)</f>
        <v>314200</v>
      </c>
      <c r="G261" s="26">
        <f>SUM(G262:G263)</f>
        <v>314200</v>
      </c>
      <c r="H261" s="297"/>
    </row>
    <row r="262" spans="1:8" ht="44.25" customHeight="1">
      <c r="A262" s="299" t="s">
        <v>548</v>
      </c>
      <c r="B262" s="270" t="s">
        <v>447</v>
      </c>
      <c r="C262" s="270" t="s">
        <v>540</v>
      </c>
      <c r="D262" s="270" t="s">
        <v>549</v>
      </c>
      <c r="E262" s="271">
        <v>500</v>
      </c>
      <c r="F262" s="26">
        <v>133200</v>
      </c>
      <c r="G262" s="26">
        <v>133200</v>
      </c>
      <c r="H262" s="297"/>
    </row>
    <row r="263" spans="1:8" ht="30">
      <c r="A263" s="299" t="s">
        <v>608</v>
      </c>
      <c r="B263" s="270" t="s">
        <v>447</v>
      </c>
      <c r="C263" s="270" t="s">
        <v>540</v>
      </c>
      <c r="D263" s="270" t="s">
        <v>551</v>
      </c>
      <c r="E263" s="271">
        <v>500</v>
      </c>
      <c r="F263" s="26">
        <v>181000</v>
      </c>
      <c r="G263" s="26">
        <v>181000</v>
      </c>
      <c r="H263" s="297"/>
    </row>
    <row r="264" spans="1:8" ht="30">
      <c r="A264" s="266" t="s">
        <v>542</v>
      </c>
      <c r="B264" s="267" t="s">
        <v>447</v>
      </c>
      <c r="C264" s="267" t="s">
        <v>540</v>
      </c>
      <c r="D264" s="267" t="s">
        <v>543</v>
      </c>
      <c r="E264" s="268"/>
      <c r="F264" s="21">
        <f>SUM(F265)</f>
        <v>579210</v>
      </c>
      <c r="G264" s="21">
        <f>SUM(G265)</f>
        <v>579210</v>
      </c>
      <c r="H264" s="297"/>
    </row>
    <row r="265" spans="1:8" ht="30">
      <c r="A265" s="269" t="s">
        <v>552</v>
      </c>
      <c r="B265" s="270" t="s">
        <v>447</v>
      </c>
      <c r="C265" s="270" t="s">
        <v>540</v>
      </c>
      <c r="D265" s="270" t="s">
        <v>553</v>
      </c>
      <c r="E265" s="277" t="s">
        <v>554</v>
      </c>
      <c r="F265" s="26">
        <f>SUM(F266:F267)</f>
        <v>579210</v>
      </c>
      <c r="G265" s="26">
        <f>SUM(G266:G267)</f>
        <v>579210</v>
      </c>
      <c r="H265" s="297"/>
    </row>
    <row r="266" spans="1:8" ht="30">
      <c r="A266" s="269" t="s">
        <v>555</v>
      </c>
      <c r="B266" s="270" t="s">
        <v>447</v>
      </c>
      <c r="C266" s="270" t="s">
        <v>540</v>
      </c>
      <c r="D266" s="270" t="s">
        <v>553</v>
      </c>
      <c r="E266" s="277" t="s">
        <v>554</v>
      </c>
      <c r="F266" s="26">
        <v>290600</v>
      </c>
      <c r="G266" s="26">
        <v>290600</v>
      </c>
      <c r="H266" s="297"/>
    </row>
    <row r="267" spans="1:8" ht="15">
      <c r="A267" s="269" t="s">
        <v>556</v>
      </c>
      <c r="B267" s="270" t="s">
        <v>447</v>
      </c>
      <c r="C267" s="270" t="s">
        <v>540</v>
      </c>
      <c r="D267" s="270" t="s">
        <v>553</v>
      </c>
      <c r="E267" s="277" t="s">
        <v>554</v>
      </c>
      <c r="F267" s="26">
        <v>288610</v>
      </c>
      <c r="G267" s="26">
        <v>288610</v>
      </c>
      <c r="H267" s="297"/>
    </row>
    <row r="268" spans="1:8" ht="15">
      <c r="A268" s="269"/>
      <c r="B268" s="270"/>
      <c r="C268" s="270"/>
      <c r="D268" s="270"/>
      <c r="E268" s="277"/>
      <c r="F268" s="26"/>
      <c r="G268" s="26"/>
      <c r="H268" s="297"/>
    </row>
    <row r="269" spans="1:8" ht="15">
      <c r="A269" s="272" t="s">
        <v>557</v>
      </c>
      <c r="B269" s="270" t="s">
        <v>447</v>
      </c>
      <c r="C269" s="270" t="s">
        <v>540</v>
      </c>
      <c r="D269" s="270" t="s">
        <v>257</v>
      </c>
      <c r="E269" s="277"/>
      <c r="F269" s="26">
        <f>SUM(F270:F271)</f>
        <v>54000</v>
      </c>
      <c r="G269" s="26">
        <f>SUM(G270:G271)</f>
        <v>56000</v>
      </c>
      <c r="H269" s="297"/>
    </row>
    <row r="270" spans="1:8" ht="45">
      <c r="A270" s="269" t="s">
        <v>558</v>
      </c>
      <c r="B270" s="270" t="s">
        <v>447</v>
      </c>
      <c r="C270" s="270" t="s">
        <v>540</v>
      </c>
      <c r="D270" s="270" t="s">
        <v>259</v>
      </c>
      <c r="E270" s="271">
        <v>500</v>
      </c>
      <c r="F270" s="26">
        <v>24000</v>
      </c>
      <c r="G270" s="26">
        <v>26000</v>
      </c>
      <c r="H270" s="297"/>
    </row>
    <row r="271" spans="1:8" ht="30">
      <c r="A271" s="269" t="s">
        <v>559</v>
      </c>
      <c r="B271" s="270" t="s">
        <v>447</v>
      </c>
      <c r="C271" s="270" t="s">
        <v>540</v>
      </c>
      <c r="D271" s="270" t="s">
        <v>560</v>
      </c>
      <c r="E271" s="271">
        <v>500</v>
      </c>
      <c r="F271" s="26">
        <v>30000</v>
      </c>
      <c r="G271" s="26">
        <v>30000</v>
      </c>
      <c r="H271" s="297"/>
    </row>
    <row r="272" spans="1:8" ht="14.25">
      <c r="A272" s="263" t="s">
        <v>561</v>
      </c>
      <c r="B272" s="280" t="s">
        <v>562</v>
      </c>
      <c r="C272" s="280" t="s">
        <v>562</v>
      </c>
      <c r="D272" s="280"/>
      <c r="E272" s="265"/>
      <c r="F272" s="47">
        <f>SUM(F274)</f>
        <v>895000</v>
      </c>
      <c r="G272" s="47">
        <f>SUM(G274)</f>
        <v>970000</v>
      </c>
      <c r="H272" s="297"/>
    </row>
    <row r="273" spans="1:8" ht="15">
      <c r="A273" s="300" t="s">
        <v>563</v>
      </c>
      <c r="B273" s="270" t="s">
        <v>562</v>
      </c>
      <c r="C273" s="270" t="s">
        <v>564</v>
      </c>
      <c r="D273" s="280"/>
      <c r="E273" s="265"/>
      <c r="F273" s="30">
        <v>826000</v>
      </c>
      <c r="G273" s="30">
        <v>826000</v>
      </c>
      <c r="H273" s="297"/>
    </row>
    <row r="274" spans="1:8" ht="15">
      <c r="A274" s="65" t="s">
        <v>256</v>
      </c>
      <c r="B274" s="270" t="s">
        <v>562</v>
      </c>
      <c r="C274" s="270" t="s">
        <v>564</v>
      </c>
      <c r="D274" s="270" t="s">
        <v>257</v>
      </c>
      <c r="E274" s="271">
        <v>500</v>
      </c>
      <c r="F274" s="26">
        <f>SUM(F275:F275)</f>
        <v>895000</v>
      </c>
      <c r="G274" s="26">
        <f>SUM(G275:G275)</f>
        <v>970000</v>
      </c>
      <c r="H274" s="297"/>
    </row>
    <row r="275" spans="1:8" ht="47.25" customHeight="1">
      <c r="A275" s="282" t="s">
        <v>609</v>
      </c>
      <c r="B275" s="270" t="s">
        <v>562</v>
      </c>
      <c r="C275" s="270" t="s">
        <v>564</v>
      </c>
      <c r="D275" s="270" t="s">
        <v>566</v>
      </c>
      <c r="E275" s="271">
        <v>500</v>
      </c>
      <c r="F275" s="26">
        <v>895000</v>
      </c>
      <c r="G275" s="26">
        <v>970000</v>
      </c>
      <c r="H275" s="297"/>
    </row>
    <row r="276" spans="1:8" ht="28.5">
      <c r="A276" s="263" t="s">
        <v>567</v>
      </c>
      <c r="B276" s="280" t="s">
        <v>568</v>
      </c>
      <c r="C276" s="280" t="s">
        <v>568</v>
      </c>
      <c r="D276" s="280"/>
      <c r="E276" s="291"/>
      <c r="F276" s="47">
        <f aca="true" t="shared" si="5" ref="F276:G278">SUM(F277)</f>
        <v>55000</v>
      </c>
      <c r="G276" s="47">
        <f t="shared" si="5"/>
        <v>55000</v>
      </c>
      <c r="H276" s="297"/>
    </row>
    <row r="277" spans="1:8" ht="15.75" customHeight="1">
      <c r="A277" s="272" t="s">
        <v>569</v>
      </c>
      <c r="B277" s="273" t="s">
        <v>568</v>
      </c>
      <c r="C277" s="273" t="s">
        <v>570</v>
      </c>
      <c r="D277" s="273" t="s">
        <v>571</v>
      </c>
      <c r="E277" s="276"/>
      <c r="F277" s="30">
        <f t="shared" si="5"/>
        <v>55000</v>
      </c>
      <c r="G277" s="30">
        <f t="shared" si="5"/>
        <v>55000</v>
      </c>
      <c r="H277" s="297"/>
    </row>
    <row r="278" spans="1:8" ht="15">
      <c r="A278" s="269" t="s">
        <v>572</v>
      </c>
      <c r="B278" s="270" t="s">
        <v>568</v>
      </c>
      <c r="C278" s="270" t="s">
        <v>570</v>
      </c>
      <c r="D278" s="270" t="s">
        <v>573</v>
      </c>
      <c r="E278" s="277"/>
      <c r="F278" s="26">
        <f t="shared" si="5"/>
        <v>55000</v>
      </c>
      <c r="G278" s="26">
        <f t="shared" si="5"/>
        <v>55000</v>
      </c>
      <c r="H278" s="297"/>
    </row>
    <row r="279" spans="1:8" ht="15">
      <c r="A279" s="269" t="s">
        <v>237</v>
      </c>
      <c r="B279" s="270" t="s">
        <v>568</v>
      </c>
      <c r="C279" s="270" t="s">
        <v>570</v>
      </c>
      <c r="D279" s="270" t="s">
        <v>573</v>
      </c>
      <c r="E279" s="277" t="s">
        <v>238</v>
      </c>
      <c r="F279" s="26">
        <v>55000</v>
      </c>
      <c r="G279" s="26">
        <v>55000</v>
      </c>
      <c r="H279" s="297"/>
    </row>
    <row r="280" spans="1:8" ht="14.25">
      <c r="A280" s="263" t="s">
        <v>574</v>
      </c>
      <c r="B280" s="280" t="s">
        <v>575</v>
      </c>
      <c r="C280" s="280"/>
      <c r="D280" s="280"/>
      <c r="E280" s="291"/>
      <c r="F280" s="47">
        <f>SUM(F281)</f>
        <v>15300000</v>
      </c>
      <c r="G280" s="47">
        <f>SUM(G281)</f>
        <v>15300000</v>
      </c>
      <c r="H280" s="297"/>
    </row>
    <row r="281" spans="1:8" ht="30">
      <c r="A281" s="266" t="s">
        <v>576</v>
      </c>
      <c r="B281" s="267" t="s">
        <v>575</v>
      </c>
      <c r="C281" s="267" t="s">
        <v>577</v>
      </c>
      <c r="D281" s="267"/>
      <c r="E281" s="275"/>
      <c r="F281" s="21">
        <f>F282</f>
        <v>15300000</v>
      </c>
      <c r="G281" s="21">
        <f>G282</f>
        <v>15300000</v>
      </c>
      <c r="H281" s="297"/>
    </row>
    <row r="282" spans="1:8" ht="15">
      <c r="A282" s="272" t="s">
        <v>578</v>
      </c>
      <c r="B282" s="273" t="s">
        <v>575</v>
      </c>
      <c r="C282" s="273" t="s">
        <v>577</v>
      </c>
      <c r="D282" s="273" t="s">
        <v>579</v>
      </c>
      <c r="E282" s="276"/>
      <c r="F282" s="30">
        <f>SUM(F283)</f>
        <v>15300000</v>
      </c>
      <c r="G282" s="30">
        <f>SUM(G283)</f>
        <v>15300000</v>
      </c>
      <c r="H282" s="297"/>
    </row>
    <row r="283" spans="1:8" ht="30">
      <c r="A283" s="269" t="s">
        <v>580</v>
      </c>
      <c r="B283" s="270" t="s">
        <v>575</v>
      </c>
      <c r="C283" s="270" t="s">
        <v>577</v>
      </c>
      <c r="D283" s="270" t="s">
        <v>581</v>
      </c>
      <c r="E283" s="277"/>
      <c r="F283" s="26">
        <f>SUM(F284)</f>
        <v>15300000</v>
      </c>
      <c r="G283" s="26">
        <f>SUM(G284)</f>
        <v>15300000</v>
      </c>
      <c r="H283" s="297"/>
    </row>
    <row r="284" spans="1:8" ht="15">
      <c r="A284" s="269" t="s">
        <v>582</v>
      </c>
      <c r="B284" s="270" t="s">
        <v>575</v>
      </c>
      <c r="C284" s="270" t="s">
        <v>577</v>
      </c>
      <c r="D284" s="270" t="s">
        <v>581</v>
      </c>
      <c r="E284" s="277" t="s">
        <v>583</v>
      </c>
      <c r="F284" s="26">
        <v>15300000</v>
      </c>
      <c r="G284" s="26">
        <v>15300000</v>
      </c>
      <c r="H284" s="297"/>
    </row>
    <row r="285" spans="1:8" ht="14.25">
      <c r="A285" s="313" t="s">
        <v>610</v>
      </c>
      <c r="B285" s="310">
        <v>9900</v>
      </c>
      <c r="C285" s="310">
        <v>9900</v>
      </c>
      <c r="D285" s="314"/>
      <c r="E285" s="315"/>
      <c r="F285" s="316">
        <f>SUM(F286)</f>
        <v>17785707</v>
      </c>
      <c r="G285" s="316">
        <f>SUM(G286)</f>
        <v>38335389</v>
      </c>
      <c r="H285" s="297"/>
    </row>
    <row r="286" spans="1:8" ht="15">
      <c r="A286" s="317" t="s">
        <v>610</v>
      </c>
      <c r="B286" s="306">
        <v>9900</v>
      </c>
      <c r="C286" s="306">
        <v>9999</v>
      </c>
      <c r="D286" s="299"/>
      <c r="E286" s="318"/>
      <c r="F286" s="319">
        <f>SUM(F287)</f>
        <v>17785707</v>
      </c>
      <c r="G286" s="319">
        <f>SUM(G287)</f>
        <v>38335389</v>
      </c>
      <c r="H286" s="297"/>
    </row>
    <row r="287" spans="1:8" ht="15.75" thickBot="1">
      <c r="A287" s="320" t="s">
        <v>610</v>
      </c>
      <c r="B287" s="321">
        <v>9900</v>
      </c>
      <c r="C287" s="321">
        <v>9999</v>
      </c>
      <c r="D287" s="322" t="s">
        <v>611</v>
      </c>
      <c r="E287" s="323" t="s">
        <v>612</v>
      </c>
      <c r="F287" s="324">
        <v>17785707</v>
      </c>
      <c r="G287" s="324">
        <v>38335389</v>
      </c>
      <c r="H287" s="297"/>
    </row>
    <row r="288" spans="1:8" ht="15">
      <c r="A288" s="301"/>
      <c r="B288" s="302"/>
      <c r="C288" s="302"/>
      <c r="D288" s="302"/>
      <c r="E288" s="303"/>
      <c r="F288" s="304"/>
      <c r="G288" s="303"/>
      <c r="H288" s="297"/>
    </row>
    <row r="289" spans="1:8" ht="15">
      <c r="A289" s="301"/>
      <c r="B289" s="302"/>
      <c r="C289" s="302"/>
      <c r="D289" s="302"/>
      <c r="E289" s="303"/>
      <c r="F289" s="444"/>
      <c r="G289" s="444"/>
      <c r="H289" s="297"/>
    </row>
    <row r="290" spans="1:8" ht="15">
      <c r="A290" s="301"/>
      <c r="B290" s="302"/>
      <c r="C290" s="302"/>
      <c r="D290" s="302"/>
      <c r="E290" s="303"/>
      <c r="F290" s="41"/>
      <c r="G290" s="303"/>
      <c r="H290" s="297"/>
    </row>
    <row r="291" spans="1:8" ht="15">
      <c r="A291" s="301"/>
      <c r="B291" s="302"/>
      <c r="C291" s="302"/>
      <c r="D291" s="302"/>
      <c r="E291" s="303"/>
      <c r="F291" s="304"/>
      <c r="G291" s="303"/>
      <c r="H291" s="297"/>
    </row>
    <row r="292" spans="1:8" ht="15">
      <c r="A292" s="301"/>
      <c r="B292" s="302"/>
      <c r="C292" s="302"/>
      <c r="D292" s="302"/>
      <c r="E292" s="303"/>
      <c r="F292" s="304"/>
      <c r="G292" s="303"/>
      <c r="H292" s="297"/>
    </row>
    <row r="293" spans="1:8" ht="15">
      <c r="A293" s="301"/>
      <c r="B293" s="302"/>
      <c r="C293" s="302"/>
      <c r="D293" s="302"/>
      <c r="E293" s="303"/>
      <c r="F293" s="304"/>
      <c r="G293" s="303"/>
      <c r="H293" s="297"/>
    </row>
    <row r="294" spans="1:8" ht="15">
      <c r="A294" s="301"/>
      <c r="B294" s="302"/>
      <c r="C294" s="302"/>
      <c r="D294" s="302"/>
      <c r="E294" s="303"/>
      <c r="F294" s="304"/>
      <c r="G294" s="303"/>
      <c r="H294" s="297"/>
    </row>
    <row r="295" spans="1:8" ht="15">
      <c r="A295" s="301"/>
      <c r="B295" s="302"/>
      <c r="C295" s="302"/>
      <c r="D295" s="302"/>
      <c r="E295" s="303"/>
      <c r="F295" s="304"/>
      <c r="G295" s="303"/>
      <c r="H295" s="297"/>
    </row>
    <row r="296" spans="1:8" ht="15">
      <c r="A296" s="301"/>
      <c r="B296" s="302"/>
      <c r="C296" s="302"/>
      <c r="D296" s="302"/>
      <c r="E296" s="303"/>
      <c r="F296" s="304"/>
      <c r="G296" s="303"/>
      <c r="H296" s="297"/>
    </row>
    <row r="297" spans="1:8" ht="15">
      <c r="A297" s="301"/>
      <c r="B297" s="302"/>
      <c r="C297" s="302"/>
      <c r="D297" s="302"/>
      <c r="E297" s="303"/>
      <c r="F297" s="304"/>
      <c r="G297" s="303"/>
      <c r="H297" s="297"/>
    </row>
    <row r="298" spans="1:8" ht="15">
      <c r="A298" s="301"/>
      <c r="B298" s="302"/>
      <c r="C298" s="302"/>
      <c r="D298" s="302"/>
      <c r="E298" s="303"/>
      <c r="F298" s="304"/>
      <c r="G298" s="303"/>
      <c r="H298" s="297"/>
    </row>
    <row r="299" spans="1:8" ht="15">
      <c r="A299" s="301"/>
      <c r="B299" s="302"/>
      <c r="C299" s="302"/>
      <c r="D299" s="302"/>
      <c r="E299" s="303"/>
      <c r="F299" s="304"/>
      <c r="G299" s="303"/>
      <c r="H299" s="297"/>
    </row>
    <row r="300" spans="1:8" ht="15">
      <c r="A300" s="301"/>
      <c r="B300" s="302"/>
      <c r="C300" s="302"/>
      <c r="D300" s="302"/>
      <c r="E300" s="303"/>
      <c r="F300" s="304"/>
      <c r="G300" s="303"/>
      <c r="H300" s="297"/>
    </row>
    <row r="301" spans="1:8" ht="15">
      <c r="A301" s="301"/>
      <c r="B301" s="302"/>
      <c r="C301" s="302"/>
      <c r="D301" s="302"/>
      <c r="E301" s="303"/>
      <c r="F301" s="304"/>
      <c r="G301" s="303"/>
      <c r="H301" s="297"/>
    </row>
    <row r="302" spans="1:8" ht="15">
      <c r="A302" s="301"/>
      <c r="B302" s="302"/>
      <c r="C302" s="302"/>
      <c r="D302" s="302"/>
      <c r="E302" s="303"/>
      <c r="F302" s="304"/>
      <c r="G302" s="303"/>
      <c r="H302" s="297"/>
    </row>
    <row r="303" spans="1:8" ht="15">
      <c r="A303" s="301"/>
      <c r="B303" s="302"/>
      <c r="C303" s="302"/>
      <c r="D303" s="302"/>
      <c r="E303" s="303"/>
      <c r="F303" s="304"/>
      <c r="G303" s="303"/>
      <c r="H303" s="297"/>
    </row>
    <row r="304" spans="1:8" ht="15">
      <c r="A304" s="301"/>
      <c r="B304" s="302"/>
      <c r="C304" s="302"/>
      <c r="D304" s="302"/>
      <c r="E304" s="303"/>
      <c r="F304" s="304"/>
      <c r="G304" s="303"/>
      <c r="H304" s="297"/>
    </row>
    <row r="305" spans="1:8" ht="15">
      <c r="A305" s="301"/>
      <c r="B305" s="302"/>
      <c r="C305" s="302"/>
      <c r="D305" s="302"/>
      <c r="E305" s="303"/>
      <c r="F305" s="304"/>
      <c r="G305" s="303"/>
      <c r="H305" s="297"/>
    </row>
    <row r="306" spans="1:8" ht="15">
      <c r="A306" s="301"/>
      <c r="B306" s="302"/>
      <c r="C306" s="302"/>
      <c r="D306" s="302"/>
      <c r="E306" s="303"/>
      <c r="F306" s="304"/>
      <c r="G306" s="303"/>
      <c r="H306" s="297"/>
    </row>
    <row r="307" spans="1:8" ht="15">
      <c r="A307" s="301"/>
      <c r="B307" s="302"/>
      <c r="C307" s="302"/>
      <c r="D307" s="302"/>
      <c r="E307" s="303"/>
      <c r="F307" s="304"/>
      <c r="G307" s="303"/>
      <c r="H307" s="297"/>
    </row>
    <row r="308" spans="1:8" ht="15">
      <c r="A308" s="301"/>
      <c r="B308" s="302"/>
      <c r="C308" s="302"/>
      <c r="D308" s="302"/>
      <c r="E308" s="303"/>
      <c r="F308" s="304"/>
      <c r="G308" s="303"/>
      <c r="H308" s="297"/>
    </row>
    <row r="309" spans="1:8" ht="15">
      <c r="A309" s="301"/>
      <c r="B309" s="302"/>
      <c r="C309" s="302"/>
      <c r="D309" s="302"/>
      <c r="E309" s="303"/>
      <c r="F309" s="304"/>
      <c r="G309" s="303"/>
      <c r="H309" s="297"/>
    </row>
    <row r="310" spans="1:8" ht="15">
      <c r="A310" s="301"/>
      <c r="B310" s="302"/>
      <c r="C310" s="302"/>
      <c r="D310" s="302"/>
      <c r="E310" s="303"/>
      <c r="F310" s="304"/>
      <c r="G310" s="303"/>
      <c r="H310" s="297"/>
    </row>
    <row r="311" spans="1:8" ht="15">
      <c r="A311" s="301"/>
      <c r="B311" s="302"/>
      <c r="C311" s="302"/>
      <c r="D311" s="302"/>
      <c r="E311" s="303"/>
      <c r="F311" s="304"/>
      <c r="G311" s="303"/>
      <c r="H311" s="297"/>
    </row>
    <row r="312" spans="1:8" ht="15">
      <c r="A312" s="301"/>
      <c r="B312" s="302"/>
      <c r="C312" s="302"/>
      <c r="D312" s="302"/>
      <c r="E312" s="303"/>
      <c r="F312" s="304"/>
      <c r="G312" s="303"/>
      <c r="H312" s="297"/>
    </row>
    <row r="313" spans="1:8" ht="15">
      <c r="A313" s="301"/>
      <c r="B313" s="302"/>
      <c r="C313" s="302"/>
      <c r="D313" s="302"/>
      <c r="E313" s="303"/>
      <c r="F313" s="304"/>
      <c r="G313" s="303"/>
      <c r="H313" s="297"/>
    </row>
    <row r="314" spans="1:8" ht="15">
      <c r="A314" s="301"/>
      <c r="B314" s="302"/>
      <c r="C314" s="302"/>
      <c r="D314" s="302"/>
      <c r="E314" s="303"/>
      <c r="F314" s="304"/>
      <c r="G314" s="303"/>
      <c r="H314" s="297"/>
    </row>
    <row r="315" spans="1:8" ht="15">
      <c r="A315" s="301"/>
      <c r="B315" s="302"/>
      <c r="C315" s="302"/>
      <c r="D315" s="302"/>
      <c r="E315" s="303"/>
      <c r="F315" s="304"/>
      <c r="G315" s="303"/>
      <c r="H315" s="297"/>
    </row>
    <row r="316" spans="1:8" ht="15">
      <c r="A316" s="301"/>
      <c r="B316" s="302"/>
      <c r="C316" s="302"/>
      <c r="D316" s="302"/>
      <c r="E316" s="303"/>
      <c r="F316" s="304"/>
      <c r="G316" s="303"/>
      <c r="H316" s="297"/>
    </row>
    <row r="317" spans="1:8" ht="15">
      <c r="A317" s="301"/>
      <c r="B317" s="302"/>
      <c r="C317" s="302"/>
      <c r="D317" s="302"/>
      <c r="E317" s="303"/>
      <c r="F317" s="304"/>
      <c r="G317" s="303"/>
      <c r="H317" s="297"/>
    </row>
    <row r="318" spans="1:8" ht="15">
      <c r="A318" s="301"/>
      <c r="B318" s="302"/>
      <c r="C318" s="302"/>
      <c r="D318" s="302"/>
      <c r="E318" s="303"/>
      <c r="F318" s="304"/>
      <c r="G318" s="303"/>
      <c r="H318" s="297"/>
    </row>
    <row r="319" spans="1:8" ht="15">
      <c r="A319" s="301"/>
      <c r="B319" s="302"/>
      <c r="C319" s="302"/>
      <c r="D319" s="302"/>
      <c r="E319" s="303"/>
      <c r="F319" s="304"/>
      <c r="G319" s="303"/>
      <c r="H319" s="297"/>
    </row>
    <row r="320" spans="1:8" ht="15">
      <c r="A320" s="301"/>
      <c r="B320" s="302"/>
      <c r="C320" s="302"/>
      <c r="D320" s="302"/>
      <c r="E320" s="303"/>
      <c r="F320" s="304"/>
      <c r="G320" s="303"/>
      <c r="H320" s="297"/>
    </row>
    <row r="321" spans="1:8" ht="15">
      <c r="A321" s="301"/>
      <c r="B321" s="302"/>
      <c r="C321" s="302"/>
      <c r="D321" s="302"/>
      <c r="E321" s="303"/>
      <c r="F321" s="304"/>
      <c r="G321" s="303"/>
      <c r="H321" s="297"/>
    </row>
    <row r="322" spans="1:8" ht="15">
      <c r="A322" s="301"/>
      <c r="B322" s="302"/>
      <c r="C322" s="302"/>
      <c r="D322" s="302"/>
      <c r="E322" s="303"/>
      <c r="F322" s="304"/>
      <c r="G322" s="303"/>
      <c r="H322" s="297"/>
    </row>
    <row r="323" spans="1:8" ht="15">
      <c r="A323" s="301"/>
      <c r="B323" s="302"/>
      <c r="C323" s="302"/>
      <c r="D323" s="302"/>
      <c r="E323" s="303"/>
      <c r="F323" s="304"/>
      <c r="G323" s="303"/>
      <c r="H323" s="297"/>
    </row>
    <row r="324" spans="1:8" ht="15">
      <c r="A324" s="301"/>
      <c r="B324" s="302"/>
      <c r="C324" s="302"/>
      <c r="D324" s="302"/>
      <c r="E324" s="303"/>
      <c r="F324" s="304"/>
      <c r="G324" s="303"/>
      <c r="H324" s="297"/>
    </row>
    <row r="325" spans="1:8" ht="15">
      <c r="A325" s="301"/>
      <c r="B325" s="302"/>
      <c r="C325" s="302"/>
      <c r="D325" s="302"/>
      <c r="E325" s="303"/>
      <c r="F325" s="304"/>
      <c r="G325" s="303"/>
      <c r="H325" s="297"/>
    </row>
    <row r="326" spans="1:8" ht="15">
      <c r="A326" s="301"/>
      <c r="B326" s="302"/>
      <c r="C326" s="302"/>
      <c r="D326" s="302"/>
      <c r="E326" s="303"/>
      <c r="F326" s="304"/>
      <c r="G326" s="303"/>
      <c r="H326" s="297"/>
    </row>
    <row r="327" spans="1:8" ht="15">
      <c r="A327" s="301"/>
      <c r="B327" s="302"/>
      <c r="C327" s="302"/>
      <c r="D327" s="302"/>
      <c r="E327" s="303"/>
      <c r="F327" s="304"/>
      <c r="G327" s="303"/>
      <c r="H327" s="297"/>
    </row>
    <row r="328" spans="1:8" ht="15">
      <c r="A328" s="301"/>
      <c r="B328" s="302"/>
      <c r="C328" s="302"/>
      <c r="D328" s="302"/>
      <c r="E328" s="303"/>
      <c r="F328" s="304"/>
      <c r="G328" s="303"/>
      <c r="H328" s="297"/>
    </row>
    <row r="329" spans="1:8" ht="15">
      <c r="A329" s="301"/>
      <c r="B329" s="302"/>
      <c r="C329" s="302"/>
      <c r="D329" s="302"/>
      <c r="E329" s="303"/>
      <c r="F329" s="304"/>
      <c r="G329" s="303"/>
      <c r="H329" s="297"/>
    </row>
    <row r="330" spans="1:8" ht="15">
      <c r="A330" s="301"/>
      <c r="B330" s="302"/>
      <c r="C330" s="302"/>
      <c r="D330" s="302"/>
      <c r="E330" s="303"/>
      <c r="F330" s="304"/>
      <c r="G330" s="303"/>
      <c r="H330" s="297"/>
    </row>
    <row r="331" spans="1:8" ht="15">
      <c r="A331" s="301"/>
      <c r="B331" s="302"/>
      <c r="C331" s="302"/>
      <c r="D331" s="302"/>
      <c r="E331" s="303"/>
      <c r="F331" s="304"/>
      <c r="G331" s="303"/>
      <c r="H331" s="297"/>
    </row>
    <row r="332" spans="1:8" ht="15">
      <c r="A332" s="301"/>
      <c r="B332" s="302"/>
      <c r="C332" s="302"/>
      <c r="D332" s="302"/>
      <c r="E332" s="303"/>
      <c r="F332" s="304"/>
      <c r="G332" s="303"/>
      <c r="H332" s="297"/>
    </row>
    <row r="333" spans="1:8" ht="15">
      <c r="A333" s="301"/>
      <c r="B333" s="302"/>
      <c r="C333" s="302"/>
      <c r="D333" s="302"/>
      <c r="E333" s="303"/>
      <c r="F333" s="304"/>
      <c r="G333" s="303"/>
      <c r="H333" s="297"/>
    </row>
    <row r="334" spans="1:8" ht="15">
      <c r="A334" s="301"/>
      <c r="B334" s="302"/>
      <c r="C334" s="302"/>
      <c r="D334" s="302"/>
      <c r="E334" s="303"/>
      <c r="F334" s="304"/>
      <c r="G334" s="303"/>
      <c r="H334" s="297"/>
    </row>
    <row r="335" spans="1:8" ht="15">
      <c r="A335" s="301"/>
      <c r="B335" s="302"/>
      <c r="C335" s="302"/>
      <c r="D335" s="302"/>
      <c r="E335" s="303"/>
      <c r="F335" s="304"/>
      <c r="G335" s="303"/>
      <c r="H335" s="297"/>
    </row>
    <row r="336" spans="1:8" ht="15">
      <c r="A336" s="301"/>
      <c r="B336" s="302"/>
      <c r="C336" s="302"/>
      <c r="D336" s="302"/>
      <c r="E336" s="303"/>
      <c r="F336" s="304"/>
      <c r="G336" s="303"/>
      <c r="H336" s="297"/>
    </row>
    <row r="337" spans="1:8" ht="15">
      <c r="A337" s="301"/>
      <c r="B337" s="302"/>
      <c r="C337" s="302"/>
      <c r="D337" s="302"/>
      <c r="E337" s="303"/>
      <c r="F337" s="304"/>
      <c r="G337" s="303"/>
      <c r="H337" s="297"/>
    </row>
    <row r="338" spans="1:8" ht="15">
      <c r="A338" s="301"/>
      <c r="B338" s="302"/>
      <c r="C338" s="302"/>
      <c r="D338" s="302"/>
      <c r="E338" s="303"/>
      <c r="F338" s="304"/>
      <c r="G338" s="303"/>
      <c r="H338" s="297"/>
    </row>
    <row r="339" spans="1:8" ht="15">
      <c r="A339" s="301"/>
      <c r="B339" s="302"/>
      <c r="C339" s="302"/>
      <c r="D339" s="302"/>
      <c r="E339" s="303"/>
      <c r="F339" s="304"/>
      <c r="G339" s="303"/>
      <c r="H339" s="297"/>
    </row>
    <row r="340" spans="1:8" ht="15">
      <c r="A340" s="301"/>
      <c r="B340" s="302"/>
      <c r="C340" s="302"/>
      <c r="D340" s="302"/>
      <c r="E340" s="303"/>
      <c r="F340" s="304"/>
      <c r="G340" s="303"/>
      <c r="H340" s="297"/>
    </row>
    <row r="341" spans="1:8" ht="15">
      <c r="A341" s="301"/>
      <c r="B341" s="302"/>
      <c r="C341" s="302"/>
      <c r="D341" s="302"/>
      <c r="E341" s="303"/>
      <c r="F341" s="304"/>
      <c r="G341" s="303"/>
      <c r="H341" s="297"/>
    </row>
    <row r="342" spans="1:8" ht="15">
      <c r="A342" s="301"/>
      <c r="B342" s="302"/>
      <c r="C342" s="302"/>
      <c r="D342" s="302"/>
      <c r="E342" s="303"/>
      <c r="F342" s="304"/>
      <c r="G342" s="303"/>
      <c r="H342" s="297"/>
    </row>
    <row r="343" spans="1:8" ht="15">
      <c r="A343" s="301"/>
      <c r="B343" s="302"/>
      <c r="C343" s="302"/>
      <c r="D343" s="302"/>
      <c r="E343" s="303"/>
      <c r="F343" s="304"/>
      <c r="G343" s="303"/>
      <c r="H343" s="297"/>
    </row>
    <row r="344" spans="1:8" ht="15">
      <c r="A344" s="301"/>
      <c r="B344" s="302"/>
      <c r="C344" s="302"/>
      <c r="D344" s="302"/>
      <c r="E344" s="303"/>
      <c r="F344" s="304"/>
      <c r="G344" s="303"/>
      <c r="H344" s="297"/>
    </row>
    <row r="345" spans="1:8" ht="15">
      <c r="A345" s="301"/>
      <c r="B345" s="302"/>
      <c r="C345" s="302"/>
      <c r="D345" s="302"/>
      <c r="E345" s="303"/>
      <c r="F345" s="304"/>
      <c r="G345" s="303"/>
      <c r="H345" s="297"/>
    </row>
    <row r="346" spans="1:8" ht="15">
      <c r="A346" s="301"/>
      <c r="B346" s="302"/>
      <c r="C346" s="302"/>
      <c r="D346" s="302"/>
      <c r="E346" s="303"/>
      <c r="F346" s="304"/>
      <c r="G346" s="303"/>
      <c r="H346" s="297"/>
    </row>
    <row r="347" spans="1:8" ht="15">
      <c r="A347" s="301"/>
      <c r="B347" s="302"/>
      <c r="C347" s="302"/>
      <c r="D347" s="302"/>
      <c r="E347" s="303"/>
      <c r="F347" s="304"/>
      <c r="G347" s="303"/>
      <c r="H347" s="297"/>
    </row>
    <row r="348" spans="1:8" ht="15">
      <c r="A348" s="301"/>
      <c r="B348" s="302"/>
      <c r="C348" s="302"/>
      <c r="D348" s="302"/>
      <c r="E348" s="303"/>
      <c r="F348" s="304"/>
      <c r="G348" s="303"/>
      <c r="H348" s="297"/>
    </row>
    <row r="349" spans="1:8" ht="15">
      <c r="A349" s="301"/>
      <c r="B349" s="302"/>
      <c r="C349" s="302"/>
      <c r="D349" s="302"/>
      <c r="E349" s="303"/>
      <c r="F349" s="304"/>
      <c r="G349" s="303"/>
      <c r="H349" s="297"/>
    </row>
    <row r="350" spans="1:8" ht="15">
      <c r="A350" s="301"/>
      <c r="B350" s="302"/>
      <c r="C350" s="302"/>
      <c r="D350" s="302"/>
      <c r="E350" s="303"/>
      <c r="F350" s="304"/>
      <c r="G350" s="303"/>
      <c r="H350" s="297"/>
    </row>
    <row r="351" spans="1:8" ht="15">
      <c r="A351" s="301"/>
      <c r="B351" s="302"/>
      <c r="C351" s="302"/>
      <c r="D351" s="302"/>
      <c r="E351" s="303"/>
      <c r="F351" s="304"/>
      <c r="G351" s="303"/>
      <c r="H351" s="297"/>
    </row>
    <row r="352" spans="1:8" ht="15">
      <c r="A352" s="301"/>
      <c r="B352" s="302"/>
      <c r="C352" s="302"/>
      <c r="D352" s="302"/>
      <c r="E352" s="303"/>
      <c r="F352" s="304"/>
      <c r="G352" s="303"/>
      <c r="H352" s="297"/>
    </row>
    <row r="353" spans="1:8" ht="15">
      <c r="A353" s="301"/>
      <c r="B353" s="302"/>
      <c r="C353" s="302"/>
      <c r="D353" s="302"/>
      <c r="E353" s="303"/>
      <c r="F353" s="304"/>
      <c r="G353" s="303"/>
      <c r="H353" s="297"/>
    </row>
    <row r="354" spans="1:8" ht="15">
      <c r="A354" s="301"/>
      <c r="B354" s="302"/>
      <c r="C354" s="302"/>
      <c r="D354" s="302"/>
      <c r="E354" s="303"/>
      <c r="F354" s="304"/>
      <c r="G354" s="303"/>
      <c r="H354" s="297"/>
    </row>
    <row r="355" spans="1:8" ht="15">
      <c r="A355" s="301"/>
      <c r="B355" s="302"/>
      <c r="C355" s="302"/>
      <c r="D355" s="302"/>
      <c r="E355" s="303"/>
      <c r="F355" s="304"/>
      <c r="G355" s="303"/>
      <c r="H355" s="297"/>
    </row>
    <row r="356" spans="1:8" ht="15">
      <c r="A356" s="301"/>
      <c r="B356" s="302"/>
      <c r="C356" s="302"/>
      <c r="D356" s="302"/>
      <c r="E356" s="303"/>
      <c r="F356" s="304"/>
      <c r="G356" s="303"/>
      <c r="H356" s="297"/>
    </row>
    <row r="357" spans="1:8" ht="15">
      <c r="A357" s="301"/>
      <c r="B357" s="302"/>
      <c r="C357" s="302"/>
      <c r="D357" s="302"/>
      <c r="E357" s="303"/>
      <c r="F357" s="304"/>
      <c r="G357" s="303"/>
      <c r="H357" s="297"/>
    </row>
    <row r="358" spans="1:8" ht="15">
      <c r="A358" s="301"/>
      <c r="B358" s="302"/>
      <c r="C358" s="302"/>
      <c r="D358" s="302"/>
      <c r="E358" s="303"/>
      <c r="F358" s="304"/>
      <c r="G358" s="303"/>
      <c r="H358" s="297"/>
    </row>
    <row r="359" spans="1:8" ht="15">
      <c r="A359" s="301"/>
      <c r="B359" s="302"/>
      <c r="C359" s="302"/>
      <c r="D359" s="302"/>
      <c r="E359" s="303"/>
      <c r="F359" s="304"/>
      <c r="G359" s="303"/>
      <c r="H359" s="297"/>
    </row>
    <row r="360" spans="1:8" ht="15">
      <c r="A360" s="301"/>
      <c r="B360" s="302"/>
      <c r="C360" s="302"/>
      <c r="D360" s="302"/>
      <c r="E360" s="303"/>
      <c r="F360" s="304"/>
      <c r="G360" s="303"/>
      <c r="H360" s="297"/>
    </row>
    <row r="361" spans="1:8" ht="15">
      <c r="A361" s="301"/>
      <c r="B361" s="302"/>
      <c r="C361" s="302"/>
      <c r="D361" s="302"/>
      <c r="E361" s="303"/>
      <c r="F361" s="304"/>
      <c r="G361" s="303"/>
      <c r="H361" s="297"/>
    </row>
    <row r="362" spans="1:8" ht="15">
      <c r="A362" s="301"/>
      <c r="B362" s="302"/>
      <c r="C362" s="302"/>
      <c r="D362" s="302"/>
      <c r="E362" s="303"/>
      <c r="F362" s="304"/>
      <c r="G362" s="303"/>
      <c r="H362" s="297"/>
    </row>
    <row r="363" spans="1:8" ht="15">
      <c r="A363" s="301"/>
      <c r="B363" s="302"/>
      <c r="C363" s="302"/>
      <c r="D363" s="302"/>
      <c r="E363" s="303"/>
      <c r="F363" s="304"/>
      <c r="G363" s="303"/>
      <c r="H363" s="297"/>
    </row>
    <row r="364" spans="1:8" ht="15">
      <c r="A364" s="301"/>
      <c r="B364" s="302"/>
      <c r="C364" s="302"/>
      <c r="D364" s="302"/>
      <c r="E364" s="303"/>
      <c r="F364" s="304"/>
      <c r="G364" s="303"/>
      <c r="H364" s="297"/>
    </row>
    <row r="365" spans="1:8" ht="15">
      <c r="A365" s="301"/>
      <c r="B365" s="302"/>
      <c r="C365" s="302"/>
      <c r="D365" s="302"/>
      <c r="E365" s="303"/>
      <c r="F365" s="304"/>
      <c r="G365" s="303"/>
      <c r="H365" s="297"/>
    </row>
    <row r="366" spans="1:8" ht="15">
      <c r="A366" s="301"/>
      <c r="B366" s="302"/>
      <c r="C366" s="302"/>
      <c r="D366" s="302"/>
      <c r="E366" s="303"/>
      <c r="F366" s="304"/>
      <c r="G366" s="303"/>
      <c r="H366" s="297"/>
    </row>
    <row r="367" spans="1:8" ht="15">
      <c r="A367" s="301"/>
      <c r="B367" s="302"/>
      <c r="C367" s="302"/>
      <c r="D367" s="302"/>
      <c r="E367" s="303"/>
      <c r="F367" s="304"/>
      <c r="G367" s="303"/>
      <c r="H367" s="297"/>
    </row>
    <row r="368" spans="1:8" ht="15">
      <c r="A368" s="301"/>
      <c r="B368" s="302"/>
      <c r="C368" s="302"/>
      <c r="D368" s="302"/>
      <c r="E368" s="303"/>
      <c r="F368" s="304"/>
      <c r="G368" s="303"/>
      <c r="H368" s="297"/>
    </row>
    <row r="369" spans="1:8" ht="15">
      <c r="A369" s="301"/>
      <c r="B369" s="302"/>
      <c r="C369" s="302"/>
      <c r="D369" s="302"/>
      <c r="E369" s="303"/>
      <c r="F369" s="304"/>
      <c r="G369" s="303"/>
      <c r="H369" s="297"/>
    </row>
    <row r="370" spans="1:8" ht="15">
      <c r="A370" s="301"/>
      <c r="B370" s="302"/>
      <c r="C370" s="302"/>
      <c r="D370" s="302"/>
      <c r="E370" s="303"/>
      <c r="F370" s="304"/>
      <c r="G370" s="303"/>
      <c r="H370" s="297"/>
    </row>
    <row r="371" spans="1:8" ht="15">
      <c r="A371" s="301"/>
      <c r="B371" s="302"/>
      <c r="C371" s="302"/>
      <c r="D371" s="302"/>
      <c r="E371" s="303"/>
      <c r="F371" s="304"/>
      <c r="G371" s="303"/>
      <c r="H371" s="297"/>
    </row>
    <row r="372" spans="1:8" ht="15">
      <c r="A372" s="301"/>
      <c r="B372" s="302"/>
      <c r="C372" s="302"/>
      <c r="D372" s="302"/>
      <c r="E372" s="303"/>
      <c r="F372" s="304"/>
      <c r="G372" s="303"/>
      <c r="H372" s="297"/>
    </row>
    <row r="373" spans="1:8" ht="15">
      <c r="A373" s="301"/>
      <c r="B373" s="302"/>
      <c r="C373" s="302"/>
      <c r="D373" s="302"/>
      <c r="E373" s="303"/>
      <c r="F373" s="304"/>
      <c r="G373" s="303"/>
      <c r="H373" s="297"/>
    </row>
    <row r="374" spans="1:8" ht="15">
      <c r="A374" s="301"/>
      <c r="B374" s="302"/>
      <c r="C374" s="302"/>
      <c r="D374" s="302"/>
      <c r="E374" s="303"/>
      <c r="F374" s="304"/>
      <c r="G374" s="303"/>
      <c r="H374" s="297"/>
    </row>
    <row r="375" spans="1:8" ht="15">
      <c r="A375" s="301"/>
      <c r="B375" s="302"/>
      <c r="C375" s="302"/>
      <c r="D375" s="302"/>
      <c r="E375" s="303"/>
      <c r="F375" s="304"/>
      <c r="G375" s="303"/>
      <c r="H375" s="297"/>
    </row>
    <row r="376" spans="1:8" ht="15">
      <c r="A376" s="301"/>
      <c r="B376" s="302"/>
      <c r="C376" s="302"/>
      <c r="D376" s="302"/>
      <c r="E376" s="303"/>
      <c r="F376" s="304"/>
      <c r="G376" s="303"/>
      <c r="H376" s="297"/>
    </row>
    <row r="377" spans="1:8" ht="15">
      <c r="A377" s="301"/>
      <c r="B377" s="302"/>
      <c r="C377" s="302"/>
      <c r="D377" s="302"/>
      <c r="E377" s="303"/>
      <c r="F377" s="304"/>
      <c r="G377" s="303"/>
      <c r="H377" s="297"/>
    </row>
    <row r="378" spans="1:8" ht="15">
      <c r="A378" s="301"/>
      <c r="B378" s="302"/>
      <c r="C378" s="302"/>
      <c r="D378" s="302"/>
      <c r="E378" s="303"/>
      <c r="F378" s="304"/>
      <c r="G378" s="303"/>
      <c r="H378" s="297"/>
    </row>
    <row r="379" spans="1:8" ht="15">
      <c r="A379" s="301"/>
      <c r="B379" s="302"/>
      <c r="C379" s="302"/>
      <c r="D379" s="302"/>
      <c r="E379" s="303"/>
      <c r="F379" s="304"/>
      <c r="G379" s="303"/>
      <c r="H379" s="297"/>
    </row>
    <row r="380" spans="1:8" ht="15">
      <c r="A380" s="301"/>
      <c r="B380" s="302"/>
      <c r="C380" s="302"/>
      <c r="D380" s="302"/>
      <c r="E380" s="303"/>
      <c r="F380" s="304"/>
      <c r="G380" s="303"/>
      <c r="H380" s="297"/>
    </row>
    <row r="381" spans="1:8" ht="15">
      <c r="A381" s="301"/>
      <c r="B381" s="302"/>
      <c r="C381" s="302"/>
      <c r="D381" s="302"/>
      <c r="E381" s="303"/>
      <c r="F381" s="304"/>
      <c r="G381" s="303"/>
      <c r="H381" s="297"/>
    </row>
    <row r="382" spans="1:8" ht="15">
      <c r="A382" s="301"/>
      <c r="B382" s="302"/>
      <c r="C382" s="302"/>
      <c r="D382" s="302"/>
      <c r="E382" s="303"/>
      <c r="F382" s="304"/>
      <c r="G382" s="303"/>
      <c r="H382" s="297"/>
    </row>
    <row r="383" spans="1:8" ht="15">
      <c r="A383" s="301"/>
      <c r="B383" s="302"/>
      <c r="C383" s="302"/>
      <c r="D383" s="302"/>
      <c r="E383" s="303"/>
      <c r="F383" s="304"/>
      <c r="G383" s="303"/>
      <c r="H383" s="297"/>
    </row>
    <row r="384" spans="1:8" ht="15">
      <c r="A384" s="301"/>
      <c r="B384" s="302"/>
      <c r="C384" s="302"/>
      <c r="D384" s="302"/>
      <c r="E384" s="303"/>
      <c r="F384" s="304"/>
      <c r="G384" s="303"/>
      <c r="H384" s="297"/>
    </row>
    <row r="385" spans="1:8" ht="15">
      <c r="A385" s="301"/>
      <c r="B385" s="302"/>
      <c r="C385" s="302"/>
      <c r="D385" s="302"/>
      <c r="E385" s="303"/>
      <c r="F385" s="304"/>
      <c r="G385" s="303"/>
      <c r="H385" s="297"/>
    </row>
    <row r="386" spans="1:8" ht="15">
      <c r="A386" s="301"/>
      <c r="B386" s="302"/>
      <c r="C386" s="302"/>
      <c r="D386" s="302"/>
      <c r="E386" s="303"/>
      <c r="F386" s="304"/>
      <c r="G386" s="303"/>
      <c r="H386" s="297"/>
    </row>
    <row r="387" spans="1:8" ht="15">
      <c r="A387" s="301"/>
      <c r="B387" s="302"/>
      <c r="C387" s="302"/>
      <c r="D387" s="302"/>
      <c r="E387" s="303"/>
      <c r="F387" s="304"/>
      <c r="G387" s="303"/>
      <c r="H387" s="297"/>
    </row>
    <row r="388" spans="1:8" ht="15">
      <c r="A388" s="301"/>
      <c r="B388" s="302"/>
      <c r="C388" s="302"/>
      <c r="D388" s="302"/>
      <c r="E388" s="303"/>
      <c r="F388" s="304"/>
      <c r="G388" s="303"/>
      <c r="H388" s="297"/>
    </row>
    <row r="389" spans="1:8" ht="15">
      <c r="A389" s="301"/>
      <c r="B389" s="302"/>
      <c r="C389" s="302"/>
      <c r="D389" s="302"/>
      <c r="E389" s="303"/>
      <c r="F389" s="304"/>
      <c r="G389" s="303"/>
      <c r="H389" s="297"/>
    </row>
    <row r="390" spans="1:8" ht="15">
      <c r="A390" s="301"/>
      <c r="B390" s="302"/>
      <c r="C390" s="302"/>
      <c r="D390" s="302"/>
      <c r="E390" s="303"/>
      <c r="F390" s="304"/>
      <c r="G390" s="303"/>
      <c r="H390" s="297"/>
    </row>
    <row r="391" spans="1:8" ht="15">
      <c r="A391" s="301"/>
      <c r="B391" s="302"/>
      <c r="C391" s="302"/>
      <c r="D391" s="302"/>
      <c r="E391" s="303"/>
      <c r="F391" s="304"/>
      <c r="G391" s="303"/>
      <c r="H391" s="297"/>
    </row>
    <row r="392" spans="1:8" ht="15">
      <c r="A392" s="301"/>
      <c r="B392" s="302"/>
      <c r="C392" s="302"/>
      <c r="D392" s="302"/>
      <c r="E392" s="303"/>
      <c r="F392" s="304"/>
      <c r="G392" s="303"/>
      <c r="H392" s="297"/>
    </row>
    <row r="393" spans="1:8" ht="15">
      <c r="A393" s="301"/>
      <c r="B393" s="302"/>
      <c r="C393" s="302"/>
      <c r="D393" s="302"/>
      <c r="E393" s="303"/>
      <c r="F393" s="304"/>
      <c r="G393" s="303"/>
      <c r="H393" s="297"/>
    </row>
    <row r="394" spans="1:8" ht="15">
      <c r="A394" s="301"/>
      <c r="B394" s="302"/>
      <c r="C394" s="302"/>
      <c r="D394" s="302"/>
      <c r="E394" s="303"/>
      <c r="F394" s="304"/>
      <c r="G394" s="303"/>
      <c r="H394" s="297"/>
    </row>
    <row r="395" spans="1:8" ht="15">
      <c r="A395" s="301"/>
      <c r="B395" s="302"/>
      <c r="C395" s="302"/>
      <c r="D395" s="302"/>
      <c r="E395" s="303"/>
      <c r="F395" s="304"/>
      <c r="G395" s="303"/>
      <c r="H395" s="297"/>
    </row>
    <row r="396" spans="1:8" ht="15">
      <c r="A396" s="301"/>
      <c r="B396" s="302"/>
      <c r="C396" s="302"/>
      <c r="D396" s="302"/>
      <c r="E396" s="303"/>
      <c r="F396" s="304"/>
      <c r="G396" s="303"/>
      <c r="H396" s="297"/>
    </row>
    <row r="397" spans="1:8" ht="15">
      <c r="A397" s="301"/>
      <c r="B397" s="302"/>
      <c r="C397" s="302"/>
      <c r="D397" s="302"/>
      <c r="E397" s="303"/>
      <c r="F397" s="304"/>
      <c r="G397" s="303"/>
      <c r="H397" s="297"/>
    </row>
    <row r="398" spans="1:8" ht="15">
      <c r="A398" s="301"/>
      <c r="B398" s="302"/>
      <c r="C398" s="302"/>
      <c r="D398" s="302"/>
      <c r="E398" s="303"/>
      <c r="F398" s="304"/>
      <c r="G398" s="303"/>
      <c r="H398" s="297"/>
    </row>
    <row r="399" spans="1:8" ht="15">
      <c r="A399" s="301"/>
      <c r="B399" s="302"/>
      <c r="C399" s="302"/>
      <c r="D399" s="302"/>
      <c r="E399" s="303"/>
      <c r="F399" s="304"/>
      <c r="G399" s="303"/>
      <c r="H399" s="297"/>
    </row>
    <row r="400" spans="1:8" ht="15">
      <c r="A400" s="301"/>
      <c r="B400" s="302"/>
      <c r="C400" s="302"/>
      <c r="D400" s="302"/>
      <c r="E400" s="303"/>
      <c r="F400" s="304"/>
      <c r="G400" s="303"/>
      <c r="H400" s="297"/>
    </row>
    <row r="401" spans="1:8" ht="15">
      <c r="A401" s="301"/>
      <c r="B401" s="302"/>
      <c r="C401" s="302"/>
      <c r="D401" s="302"/>
      <c r="E401" s="303"/>
      <c r="F401" s="304"/>
      <c r="G401" s="303"/>
      <c r="H401" s="297"/>
    </row>
    <row r="402" spans="1:8" ht="15">
      <c r="A402" s="301"/>
      <c r="B402" s="302"/>
      <c r="C402" s="302"/>
      <c r="D402" s="302"/>
      <c r="E402" s="303"/>
      <c r="F402" s="304"/>
      <c r="G402" s="303"/>
      <c r="H402" s="297"/>
    </row>
    <row r="403" spans="1:8" ht="15">
      <c r="A403" s="301"/>
      <c r="B403" s="302"/>
      <c r="C403" s="302"/>
      <c r="D403" s="302"/>
      <c r="E403" s="303"/>
      <c r="F403" s="304"/>
      <c r="G403" s="303"/>
      <c r="H403" s="297"/>
    </row>
    <row r="404" spans="1:8" ht="15">
      <c r="A404" s="301"/>
      <c r="B404" s="302"/>
      <c r="C404" s="302"/>
      <c r="D404" s="302"/>
      <c r="E404" s="303"/>
      <c r="F404" s="304"/>
      <c r="G404" s="303"/>
      <c r="H404" s="297"/>
    </row>
    <row r="405" spans="1:8" ht="15">
      <c r="A405" s="301"/>
      <c r="B405" s="302"/>
      <c r="C405" s="302"/>
      <c r="D405" s="302"/>
      <c r="E405" s="303"/>
      <c r="F405" s="304"/>
      <c r="G405" s="303"/>
      <c r="H405" s="297"/>
    </row>
    <row r="406" spans="1:8" ht="15">
      <c r="A406" s="301"/>
      <c r="B406" s="302"/>
      <c r="C406" s="302"/>
      <c r="D406" s="302"/>
      <c r="E406" s="303"/>
      <c r="F406" s="304"/>
      <c r="G406" s="303"/>
      <c r="H406" s="297"/>
    </row>
    <row r="407" spans="1:8" ht="15">
      <c r="A407" s="301"/>
      <c r="B407" s="302"/>
      <c r="C407" s="302"/>
      <c r="D407" s="302"/>
      <c r="E407" s="303"/>
      <c r="F407" s="304"/>
      <c r="G407" s="303"/>
      <c r="H407" s="297"/>
    </row>
    <row r="408" spans="1:8" ht="15">
      <c r="A408" s="301"/>
      <c r="B408" s="302"/>
      <c r="C408" s="302"/>
      <c r="D408" s="302"/>
      <c r="E408" s="303"/>
      <c r="F408" s="304"/>
      <c r="G408" s="303"/>
      <c r="H408" s="297"/>
    </row>
    <row r="409" spans="1:8" ht="15">
      <c r="A409" s="301"/>
      <c r="B409" s="302"/>
      <c r="C409" s="302"/>
      <c r="D409" s="302"/>
      <c r="E409" s="303"/>
      <c r="F409" s="304"/>
      <c r="G409" s="303"/>
      <c r="H409" s="297"/>
    </row>
    <row r="410" spans="1:8" ht="15">
      <c r="A410" s="301"/>
      <c r="B410" s="302"/>
      <c r="C410" s="302"/>
      <c r="D410" s="302"/>
      <c r="E410" s="303"/>
      <c r="F410" s="304"/>
      <c r="G410" s="303"/>
      <c r="H410" s="297"/>
    </row>
    <row r="411" spans="1:8" ht="15">
      <c r="A411" s="301"/>
      <c r="B411" s="302"/>
      <c r="C411" s="302"/>
      <c r="D411" s="302"/>
      <c r="E411" s="303"/>
      <c r="F411" s="304"/>
      <c r="G411" s="303"/>
      <c r="H411" s="297"/>
    </row>
    <row r="412" spans="1:8" ht="15">
      <c r="A412" s="301"/>
      <c r="B412" s="302"/>
      <c r="C412" s="302"/>
      <c r="D412" s="302"/>
      <c r="E412" s="303"/>
      <c r="F412" s="304"/>
      <c r="G412" s="303"/>
      <c r="H412" s="297"/>
    </row>
    <row r="413" spans="1:8" ht="15">
      <c r="A413" s="301"/>
      <c r="B413" s="302"/>
      <c r="C413" s="302"/>
      <c r="D413" s="302"/>
      <c r="E413" s="303"/>
      <c r="F413" s="304"/>
      <c r="G413" s="303"/>
      <c r="H413" s="297"/>
    </row>
    <row r="414" spans="1:8" ht="15">
      <c r="A414" s="301"/>
      <c r="B414" s="302"/>
      <c r="C414" s="302"/>
      <c r="D414" s="302"/>
      <c r="E414" s="303"/>
      <c r="F414" s="304"/>
      <c r="G414" s="303"/>
      <c r="H414" s="297"/>
    </row>
    <row r="415" spans="1:8" ht="15">
      <c r="A415" s="301"/>
      <c r="B415" s="302"/>
      <c r="C415" s="302"/>
      <c r="D415" s="302"/>
      <c r="E415" s="303"/>
      <c r="F415" s="304"/>
      <c r="G415" s="303"/>
      <c r="H415" s="297"/>
    </row>
    <row r="416" spans="1:8" ht="15">
      <c r="A416" s="301"/>
      <c r="B416" s="302"/>
      <c r="C416" s="302"/>
      <c r="D416" s="302"/>
      <c r="E416" s="303"/>
      <c r="F416" s="304"/>
      <c r="G416" s="303"/>
      <c r="H416" s="297"/>
    </row>
    <row r="417" spans="1:8" ht="15">
      <c r="A417" s="301"/>
      <c r="B417" s="302"/>
      <c r="C417" s="302"/>
      <c r="D417" s="302"/>
      <c r="E417" s="303"/>
      <c r="F417" s="304"/>
      <c r="G417" s="303"/>
      <c r="H417" s="297"/>
    </row>
    <row r="418" spans="1:8" ht="15">
      <c r="A418" s="301"/>
      <c r="B418" s="302"/>
      <c r="C418" s="302"/>
      <c r="D418" s="302"/>
      <c r="E418" s="303"/>
      <c r="F418" s="304"/>
      <c r="G418" s="303"/>
      <c r="H418" s="297"/>
    </row>
    <row r="419" spans="1:8" ht="15">
      <c r="A419" s="301"/>
      <c r="B419" s="302"/>
      <c r="C419" s="302"/>
      <c r="D419" s="302"/>
      <c r="E419" s="303"/>
      <c r="F419" s="304"/>
      <c r="G419" s="303"/>
      <c r="H419" s="297"/>
    </row>
    <row r="420" spans="1:8" ht="15">
      <c r="A420" s="301"/>
      <c r="B420" s="302"/>
      <c r="C420" s="302"/>
      <c r="D420" s="302"/>
      <c r="E420" s="303"/>
      <c r="F420" s="304"/>
      <c r="G420" s="303"/>
      <c r="H420" s="297"/>
    </row>
    <row r="421" spans="1:8" ht="15">
      <c r="A421" s="301"/>
      <c r="B421" s="302"/>
      <c r="C421" s="302"/>
      <c r="D421" s="302"/>
      <c r="E421" s="303"/>
      <c r="F421" s="304"/>
      <c r="G421" s="303"/>
      <c r="H421" s="297"/>
    </row>
    <row r="422" spans="1:8" ht="15">
      <c r="A422" s="301"/>
      <c r="B422" s="302"/>
      <c r="C422" s="302"/>
      <c r="D422" s="302"/>
      <c r="E422" s="303"/>
      <c r="F422" s="304"/>
      <c r="G422" s="303"/>
      <c r="H422" s="297"/>
    </row>
    <row r="423" spans="1:8" ht="15">
      <c r="A423" s="301"/>
      <c r="B423" s="302"/>
      <c r="C423" s="302"/>
      <c r="D423" s="302"/>
      <c r="E423" s="303"/>
      <c r="F423" s="304"/>
      <c r="G423" s="303"/>
      <c r="H423" s="297"/>
    </row>
    <row r="424" spans="1:8" ht="15">
      <c r="A424" s="301"/>
      <c r="B424" s="302"/>
      <c r="C424" s="302"/>
      <c r="D424" s="302"/>
      <c r="E424" s="303"/>
      <c r="F424" s="304"/>
      <c r="G424" s="303"/>
      <c r="H424" s="297"/>
    </row>
    <row r="425" spans="1:8" ht="15">
      <c r="A425" s="301"/>
      <c r="B425" s="302"/>
      <c r="C425" s="302"/>
      <c r="D425" s="302"/>
      <c r="E425" s="303"/>
      <c r="F425" s="304"/>
      <c r="G425" s="303"/>
      <c r="H425" s="297"/>
    </row>
    <row r="426" spans="1:8" ht="15">
      <c r="A426" s="301"/>
      <c r="B426" s="302"/>
      <c r="C426" s="302"/>
      <c r="D426" s="302"/>
      <c r="E426" s="303"/>
      <c r="F426" s="304"/>
      <c r="G426" s="303"/>
      <c r="H426" s="297"/>
    </row>
    <row r="427" spans="1:8" ht="15">
      <c r="A427" s="301"/>
      <c r="B427" s="302"/>
      <c r="C427" s="302"/>
      <c r="D427" s="302"/>
      <c r="E427" s="303"/>
      <c r="F427" s="304"/>
      <c r="G427" s="303"/>
      <c r="H427" s="297"/>
    </row>
    <row r="428" spans="1:8" ht="15">
      <c r="A428" s="301"/>
      <c r="B428" s="302"/>
      <c r="C428" s="302"/>
      <c r="D428" s="302"/>
      <c r="E428" s="303"/>
      <c r="F428" s="304"/>
      <c r="G428" s="303"/>
      <c r="H428" s="297"/>
    </row>
    <row r="429" spans="1:8" ht="15">
      <c r="A429" s="301"/>
      <c r="B429" s="302"/>
      <c r="C429" s="302"/>
      <c r="D429" s="302"/>
      <c r="E429" s="303"/>
      <c r="F429" s="304"/>
      <c r="G429" s="303"/>
      <c r="H429" s="297"/>
    </row>
    <row r="430" spans="1:8" ht="15">
      <c r="A430" s="301"/>
      <c r="B430" s="302"/>
      <c r="C430" s="302"/>
      <c r="D430" s="302"/>
      <c r="E430" s="303"/>
      <c r="F430" s="304"/>
      <c r="G430" s="303"/>
      <c r="H430" s="297"/>
    </row>
    <row r="431" spans="1:8" ht="15">
      <c r="A431" s="301"/>
      <c r="B431" s="302"/>
      <c r="C431" s="302"/>
      <c r="D431" s="302"/>
      <c r="E431" s="303"/>
      <c r="F431" s="304"/>
      <c r="G431" s="303"/>
      <c r="H431" s="297"/>
    </row>
    <row r="432" spans="1:8" ht="15">
      <c r="A432" s="301"/>
      <c r="B432" s="302"/>
      <c r="C432" s="302"/>
      <c r="D432" s="302"/>
      <c r="E432" s="303"/>
      <c r="F432" s="304"/>
      <c r="G432" s="303"/>
      <c r="H432" s="297"/>
    </row>
    <row r="433" spans="1:8" ht="15">
      <c r="A433" s="301"/>
      <c r="B433" s="302"/>
      <c r="C433" s="302"/>
      <c r="D433" s="302"/>
      <c r="E433" s="303"/>
      <c r="F433" s="304"/>
      <c r="G433" s="303"/>
      <c r="H433" s="297"/>
    </row>
    <row r="434" spans="1:8" ht="15">
      <c r="A434" s="301"/>
      <c r="B434" s="302"/>
      <c r="C434" s="302"/>
      <c r="D434" s="302"/>
      <c r="E434" s="303"/>
      <c r="F434" s="304"/>
      <c r="G434" s="303"/>
      <c r="H434" s="297"/>
    </row>
    <row r="435" spans="1:8" ht="15">
      <c r="A435" s="301"/>
      <c r="B435" s="302"/>
      <c r="C435" s="302"/>
      <c r="D435" s="302"/>
      <c r="E435" s="303"/>
      <c r="F435" s="304"/>
      <c r="G435" s="303"/>
      <c r="H435" s="297"/>
    </row>
    <row r="436" spans="1:8" ht="15">
      <c r="A436" s="301"/>
      <c r="B436" s="302"/>
      <c r="C436" s="302"/>
      <c r="D436" s="302"/>
      <c r="E436" s="303"/>
      <c r="F436" s="304"/>
      <c r="G436" s="303"/>
      <c r="H436" s="297"/>
    </row>
    <row r="437" spans="1:8" ht="15">
      <c r="A437" s="301"/>
      <c r="B437" s="302"/>
      <c r="C437" s="302"/>
      <c r="D437" s="302"/>
      <c r="E437" s="303"/>
      <c r="F437" s="304"/>
      <c r="G437" s="303"/>
      <c r="H437" s="297"/>
    </row>
    <row r="438" spans="1:8" ht="15">
      <c r="A438" s="301"/>
      <c r="B438" s="302"/>
      <c r="C438" s="302"/>
      <c r="D438" s="302"/>
      <c r="E438" s="303"/>
      <c r="F438" s="304"/>
      <c r="G438" s="303"/>
      <c r="H438" s="297"/>
    </row>
    <row r="439" spans="1:8" ht="15">
      <c r="A439" s="301"/>
      <c r="B439" s="302"/>
      <c r="C439" s="302"/>
      <c r="D439" s="302"/>
      <c r="E439" s="303"/>
      <c r="F439" s="304"/>
      <c r="G439" s="303"/>
      <c r="H439" s="297"/>
    </row>
    <row r="440" spans="1:8" ht="15">
      <c r="A440" s="301"/>
      <c r="B440" s="302"/>
      <c r="C440" s="302"/>
      <c r="D440" s="302"/>
      <c r="E440" s="303"/>
      <c r="F440" s="304"/>
      <c r="G440" s="303"/>
      <c r="H440" s="297"/>
    </row>
    <row r="441" spans="1:8" ht="15">
      <c r="A441" s="301"/>
      <c r="B441" s="302"/>
      <c r="C441" s="302"/>
      <c r="D441" s="302"/>
      <c r="E441" s="303"/>
      <c r="F441" s="304"/>
      <c r="G441" s="303"/>
      <c r="H441" s="297"/>
    </row>
    <row r="442" spans="1:8" ht="15">
      <c r="A442" s="301"/>
      <c r="B442" s="302"/>
      <c r="C442" s="302"/>
      <c r="D442" s="302"/>
      <c r="E442" s="303"/>
      <c r="F442" s="304"/>
      <c r="G442" s="303"/>
      <c r="H442" s="297"/>
    </row>
    <row r="443" spans="1:8" ht="15">
      <c r="A443" s="301"/>
      <c r="B443" s="302"/>
      <c r="C443" s="302"/>
      <c r="D443" s="302"/>
      <c r="E443" s="303"/>
      <c r="F443" s="304"/>
      <c r="G443" s="303"/>
      <c r="H443" s="297"/>
    </row>
    <row r="444" spans="1:8" ht="15">
      <c r="A444" s="301"/>
      <c r="B444" s="302"/>
      <c r="C444" s="302"/>
      <c r="D444" s="302"/>
      <c r="E444" s="303"/>
      <c r="F444" s="304"/>
      <c r="G444" s="303"/>
      <c r="H444" s="297"/>
    </row>
    <row r="445" spans="1:8" ht="15">
      <c r="A445" s="301"/>
      <c r="B445" s="302"/>
      <c r="C445" s="302"/>
      <c r="D445" s="302"/>
      <c r="E445" s="303"/>
      <c r="F445" s="304"/>
      <c r="G445" s="303"/>
      <c r="H445" s="297"/>
    </row>
    <row r="446" spans="1:8" ht="15">
      <c r="A446" s="301"/>
      <c r="B446" s="302"/>
      <c r="C446" s="302"/>
      <c r="D446" s="302"/>
      <c r="E446" s="303"/>
      <c r="F446" s="304"/>
      <c r="G446" s="303"/>
      <c r="H446" s="297"/>
    </row>
    <row r="447" spans="1:8" ht="15">
      <c r="A447" s="301"/>
      <c r="B447" s="302"/>
      <c r="C447" s="302"/>
      <c r="D447" s="302"/>
      <c r="E447" s="303"/>
      <c r="F447" s="304"/>
      <c r="G447" s="303"/>
      <c r="H447" s="297"/>
    </row>
    <row r="448" spans="1:8" ht="15">
      <c r="A448" s="301"/>
      <c r="B448" s="302"/>
      <c r="C448" s="302"/>
      <c r="D448" s="302"/>
      <c r="E448" s="303"/>
      <c r="F448" s="304"/>
      <c r="G448" s="303"/>
      <c r="H448" s="297"/>
    </row>
    <row r="449" spans="1:8" ht="15">
      <c r="A449" s="301"/>
      <c r="B449" s="302"/>
      <c r="C449" s="302"/>
      <c r="D449" s="302"/>
      <c r="E449" s="303"/>
      <c r="F449" s="304"/>
      <c r="G449" s="303"/>
      <c r="H449" s="297"/>
    </row>
    <row r="450" spans="1:8" ht="15">
      <c r="A450" s="301"/>
      <c r="B450" s="302"/>
      <c r="C450" s="302"/>
      <c r="D450" s="302"/>
      <c r="E450" s="303"/>
      <c r="F450" s="304"/>
      <c r="G450" s="303"/>
      <c r="H450" s="297"/>
    </row>
    <row r="451" spans="1:8" ht="15">
      <c r="A451" s="301"/>
      <c r="B451" s="302"/>
      <c r="C451" s="302"/>
      <c r="D451" s="302"/>
      <c r="E451" s="303"/>
      <c r="F451" s="304"/>
      <c r="G451" s="303"/>
      <c r="H451" s="297"/>
    </row>
    <row r="452" spans="1:8" ht="15">
      <c r="A452" s="301"/>
      <c r="B452" s="302"/>
      <c r="C452" s="302"/>
      <c r="D452" s="302"/>
      <c r="E452" s="303"/>
      <c r="F452" s="304"/>
      <c r="G452" s="303"/>
      <c r="H452" s="297"/>
    </row>
    <row r="453" spans="1:8" ht="15">
      <c r="A453" s="301"/>
      <c r="B453" s="302"/>
      <c r="C453" s="302"/>
      <c r="D453" s="302"/>
      <c r="E453" s="303"/>
      <c r="F453" s="304"/>
      <c r="G453" s="303"/>
      <c r="H453" s="297"/>
    </row>
    <row r="454" spans="1:8" ht="15">
      <c r="A454" s="301"/>
      <c r="B454" s="302"/>
      <c r="C454" s="302"/>
      <c r="D454" s="302"/>
      <c r="E454" s="303"/>
      <c r="F454" s="304"/>
      <c r="G454" s="303"/>
      <c r="H454" s="297"/>
    </row>
    <row r="455" spans="1:8" ht="15">
      <c r="A455" s="301"/>
      <c r="B455" s="302"/>
      <c r="C455" s="302"/>
      <c r="D455" s="302"/>
      <c r="E455" s="303"/>
      <c r="F455" s="304"/>
      <c r="G455" s="303"/>
      <c r="H455" s="297"/>
    </row>
    <row r="456" spans="1:8" ht="15">
      <c r="A456" s="301"/>
      <c r="B456" s="302"/>
      <c r="C456" s="302"/>
      <c r="D456" s="302"/>
      <c r="E456" s="303"/>
      <c r="F456" s="304"/>
      <c r="G456" s="303"/>
      <c r="H456" s="297"/>
    </row>
    <row r="457" spans="1:8" ht="15">
      <c r="A457" s="301"/>
      <c r="B457" s="302"/>
      <c r="C457" s="302"/>
      <c r="D457" s="302"/>
      <c r="E457" s="303"/>
      <c r="F457" s="304"/>
      <c r="G457" s="303"/>
      <c r="H457" s="297"/>
    </row>
    <row r="458" spans="1:8" ht="15">
      <c r="A458" s="301"/>
      <c r="B458" s="302"/>
      <c r="C458" s="302"/>
      <c r="D458" s="302"/>
      <c r="E458" s="303"/>
      <c r="F458" s="304"/>
      <c r="G458" s="303"/>
      <c r="H458" s="297"/>
    </row>
    <row r="459" spans="1:8" ht="15">
      <c r="A459" s="301"/>
      <c r="B459" s="302"/>
      <c r="C459" s="302"/>
      <c r="D459" s="302"/>
      <c r="E459" s="303"/>
      <c r="F459" s="304"/>
      <c r="G459" s="303"/>
      <c r="H459" s="297"/>
    </row>
    <row r="460" spans="1:8" ht="15">
      <c r="A460" s="301"/>
      <c r="B460" s="302"/>
      <c r="C460" s="302"/>
      <c r="D460" s="302"/>
      <c r="E460" s="303"/>
      <c r="F460" s="304"/>
      <c r="G460" s="303"/>
      <c r="H460" s="297"/>
    </row>
    <row r="461" spans="1:8" ht="15">
      <c r="A461" s="301"/>
      <c r="B461" s="302"/>
      <c r="C461" s="302"/>
      <c r="D461" s="302"/>
      <c r="E461" s="303"/>
      <c r="F461" s="304"/>
      <c r="G461" s="303"/>
      <c r="H461" s="297"/>
    </row>
    <row r="462" spans="1:8" ht="15">
      <c r="A462" s="301"/>
      <c r="B462" s="302"/>
      <c r="C462" s="302"/>
      <c r="D462" s="302"/>
      <c r="E462" s="303"/>
      <c r="F462" s="304"/>
      <c r="G462" s="303"/>
      <c r="H462" s="297"/>
    </row>
    <row r="463" spans="1:8" ht="15">
      <c r="A463" s="301"/>
      <c r="B463" s="302"/>
      <c r="C463" s="302"/>
      <c r="D463" s="302"/>
      <c r="E463" s="303"/>
      <c r="F463" s="304"/>
      <c r="G463" s="303"/>
      <c r="H463" s="297"/>
    </row>
    <row r="464" spans="1:8" ht="15">
      <c r="A464" s="301"/>
      <c r="B464" s="302"/>
      <c r="C464" s="302"/>
      <c r="D464" s="302"/>
      <c r="E464" s="303"/>
      <c r="F464" s="304"/>
      <c r="G464" s="303"/>
      <c r="H464" s="297"/>
    </row>
    <row r="465" spans="1:8" ht="15">
      <c r="A465" s="301"/>
      <c r="B465" s="302"/>
      <c r="C465" s="302"/>
      <c r="D465" s="302"/>
      <c r="E465" s="303"/>
      <c r="F465" s="304"/>
      <c r="G465" s="303"/>
      <c r="H465" s="297"/>
    </row>
    <row r="466" spans="1:8" ht="15">
      <c r="A466" s="301"/>
      <c r="B466" s="302"/>
      <c r="C466" s="302"/>
      <c r="D466" s="302"/>
      <c r="E466" s="303"/>
      <c r="F466" s="304"/>
      <c r="G466" s="303"/>
      <c r="H466" s="297"/>
    </row>
    <row r="467" spans="1:8" ht="15">
      <c r="A467" s="301"/>
      <c r="B467" s="302"/>
      <c r="C467" s="302"/>
      <c r="D467" s="302"/>
      <c r="E467" s="303"/>
      <c r="F467" s="304"/>
      <c r="G467" s="303"/>
      <c r="H467" s="297"/>
    </row>
    <row r="468" spans="1:8" ht="15">
      <c r="A468" s="301"/>
      <c r="B468" s="302"/>
      <c r="C468" s="302"/>
      <c r="D468" s="302"/>
      <c r="E468" s="303"/>
      <c r="F468" s="304"/>
      <c r="G468" s="303"/>
      <c r="H468" s="297"/>
    </row>
    <row r="469" spans="1:8" ht="15">
      <c r="A469" s="301"/>
      <c r="B469" s="302"/>
      <c r="C469" s="302"/>
      <c r="D469" s="302"/>
      <c r="E469" s="303"/>
      <c r="F469" s="304"/>
      <c r="G469" s="303"/>
      <c r="H469" s="297"/>
    </row>
    <row r="470" spans="1:8" ht="15">
      <c r="A470" s="301"/>
      <c r="B470" s="302"/>
      <c r="C470" s="302"/>
      <c r="D470" s="302"/>
      <c r="E470" s="303"/>
      <c r="F470" s="304"/>
      <c r="G470" s="303"/>
      <c r="H470" s="297"/>
    </row>
    <row r="471" spans="1:8" ht="15">
      <c r="A471" s="301"/>
      <c r="B471" s="302"/>
      <c r="C471" s="302"/>
      <c r="D471" s="302"/>
      <c r="E471" s="303"/>
      <c r="F471" s="304"/>
      <c r="G471" s="303"/>
      <c r="H471" s="297"/>
    </row>
    <row r="472" spans="1:8" ht="15">
      <c r="A472" s="301"/>
      <c r="B472" s="302"/>
      <c r="C472" s="302"/>
      <c r="D472" s="302"/>
      <c r="E472" s="303"/>
      <c r="F472" s="304"/>
      <c r="G472" s="303"/>
      <c r="H472" s="297"/>
    </row>
    <row r="473" spans="1:8" ht="15">
      <c r="A473" s="301"/>
      <c r="B473" s="302"/>
      <c r="C473" s="302"/>
      <c r="D473" s="302"/>
      <c r="E473" s="303"/>
      <c r="F473" s="304"/>
      <c r="G473" s="303"/>
      <c r="H473" s="297"/>
    </row>
    <row r="474" spans="1:8" ht="15">
      <c r="A474" s="301"/>
      <c r="B474" s="302"/>
      <c r="C474" s="302"/>
      <c r="D474" s="302"/>
      <c r="E474" s="303"/>
      <c r="F474" s="304"/>
      <c r="G474" s="303"/>
      <c r="H474" s="297"/>
    </row>
    <row r="475" spans="1:8" ht="15">
      <c r="A475" s="301"/>
      <c r="B475" s="302"/>
      <c r="C475" s="302"/>
      <c r="D475" s="302"/>
      <c r="E475" s="303"/>
      <c r="F475" s="304"/>
      <c r="G475" s="303"/>
      <c r="H475" s="297"/>
    </row>
    <row r="476" spans="1:8" ht="15">
      <c r="A476" s="301"/>
      <c r="B476" s="302"/>
      <c r="C476" s="302"/>
      <c r="D476" s="302"/>
      <c r="E476" s="303"/>
      <c r="F476" s="304"/>
      <c r="G476" s="303"/>
      <c r="H476" s="297"/>
    </row>
    <row r="477" spans="1:8" ht="15">
      <c r="A477" s="301"/>
      <c r="B477" s="302"/>
      <c r="C477" s="302"/>
      <c r="D477" s="302"/>
      <c r="E477" s="303"/>
      <c r="F477" s="304"/>
      <c r="G477" s="303"/>
      <c r="H477" s="297"/>
    </row>
    <row r="478" spans="1:8" ht="15">
      <c r="A478" s="301"/>
      <c r="B478" s="302"/>
      <c r="C478" s="302"/>
      <c r="D478" s="302"/>
      <c r="E478" s="303"/>
      <c r="F478" s="304"/>
      <c r="G478" s="303"/>
      <c r="H478" s="297"/>
    </row>
    <row r="479" spans="1:8" ht="15">
      <c r="A479" s="301"/>
      <c r="B479" s="302"/>
      <c r="C479" s="302"/>
      <c r="D479" s="302"/>
      <c r="E479" s="303"/>
      <c r="F479" s="304"/>
      <c r="G479" s="303"/>
      <c r="H479" s="297"/>
    </row>
    <row r="480" spans="1:8" ht="15">
      <c r="A480" s="301"/>
      <c r="B480" s="302"/>
      <c r="C480" s="302"/>
      <c r="D480" s="302"/>
      <c r="E480" s="303"/>
      <c r="F480" s="304"/>
      <c r="G480" s="303"/>
      <c r="H480" s="297"/>
    </row>
    <row r="481" spans="1:8" ht="15">
      <c r="A481" s="301"/>
      <c r="B481" s="302"/>
      <c r="C481" s="302"/>
      <c r="D481" s="302"/>
      <c r="E481" s="303"/>
      <c r="F481" s="304"/>
      <c r="G481" s="303"/>
      <c r="H481" s="297"/>
    </row>
    <row r="482" spans="1:8" ht="15">
      <c r="A482" s="301"/>
      <c r="B482" s="302"/>
      <c r="C482" s="302"/>
      <c r="D482" s="302"/>
      <c r="E482" s="303"/>
      <c r="F482" s="304"/>
      <c r="G482" s="303"/>
      <c r="H482" s="297"/>
    </row>
    <row r="483" spans="1:8" ht="15">
      <c r="A483" s="301"/>
      <c r="B483" s="302"/>
      <c r="C483" s="302"/>
      <c r="D483" s="302"/>
      <c r="E483" s="303"/>
      <c r="F483" s="304"/>
      <c r="G483" s="303"/>
      <c r="H483" s="297"/>
    </row>
    <row r="484" spans="1:8" ht="15">
      <c r="A484" s="301"/>
      <c r="B484" s="302"/>
      <c r="C484" s="302"/>
      <c r="D484" s="302"/>
      <c r="E484" s="303"/>
      <c r="F484" s="304"/>
      <c r="G484" s="303"/>
      <c r="H484" s="297"/>
    </row>
    <row r="485" spans="1:8" ht="15">
      <c r="A485" s="301"/>
      <c r="B485" s="302"/>
      <c r="C485" s="302"/>
      <c r="D485" s="302"/>
      <c r="E485" s="303"/>
      <c r="F485" s="304"/>
      <c r="G485" s="303"/>
      <c r="H485" s="297"/>
    </row>
    <row r="486" spans="1:8" ht="15">
      <c r="A486" s="301"/>
      <c r="B486" s="302"/>
      <c r="C486" s="302"/>
      <c r="D486" s="302"/>
      <c r="E486" s="303"/>
      <c r="F486" s="304"/>
      <c r="G486" s="303"/>
      <c r="H486" s="297"/>
    </row>
    <row r="487" spans="1:8" ht="15">
      <c r="A487" s="301"/>
      <c r="B487" s="302"/>
      <c r="C487" s="302"/>
      <c r="D487" s="302"/>
      <c r="E487" s="303"/>
      <c r="F487" s="304"/>
      <c r="G487" s="303"/>
      <c r="H487" s="297"/>
    </row>
    <row r="488" spans="1:8" ht="15">
      <c r="A488" s="301"/>
      <c r="B488" s="302"/>
      <c r="C488" s="302"/>
      <c r="D488" s="302"/>
      <c r="E488" s="303"/>
      <c r="F488" s="304"/>
      <c r="G488" s="303"/>
      <c r="H488" s="297"/>
    </row>
    <row r="489" spans="1:8" ht="15">
      <c r="A489" s="301"/>
      <c r="B489" s="302"/>
      <c r="C489" s="302"/>
      <c r="D489" s="302"/>
      <c r="E489" s="303"/>
      <c r="F489" s="304"/>
      <c r="G489" s="303"/>
      <c r="H489" s="297"/>
    </row>
    <row r="490" spans="1:8" ht="15">
      <c r="A490" s="301"/>
      <c r="B490" s="302"/>
      <c r="C490" s="302"/>
      <c r="D490" s="302"/>
      <c r="E490" s="303"/>
      <c r="F490" s="304"/>
      <c r="G490" s="303"/>
      <c r="H490" s="297"/>
    </row>
    <row r="491" spans="1:8" ht="15">
      <c r="A491" s="301"/>
      <c r="B491" s="302"/>
      <c r="C491" s="302"/>
      <c r="D491" s="302"/>
      <c r="E491" s="303"/>
      <c r="F491" s="304"/>
      <c r="G491" s="303"/>
      <c r="H491" s="297"/>
    </row>
    <row r="492" spans="1:8" ht="15">
      <c r="A492" s="301"/>
      <c r="B492" s="302"/>
      <c r="C492" s="302"/>
      <c r="D492" s="302"/>
      <c r="E492" s="303"/>
      <c r="F492" s="304"/>
      <c r="G492" s="303"/>
      <c r="H492" s="297"/>
    </row>
    <row r="493" spans="1:8" ht="15">
      <c r="A493" s="301"/>
      <c r="B493" s="302"/>
      <c r="C493" s="302"/>
      <c r="D493" s="302"/>
      <c r="E493" s="303"/>
      <c r="F493" s="304"/>
      <c r="G493" s="303"/>
      <c r="H493" s="297"/>
    </row>
    <row r="494" spans="1:8" ht="15">
      <c r="A494" s="301"/>
      <c r="B494" s="302"/>
      <c r="C494" s="302"/>
      <c r="D494" s="302"/>
      <c r="E494" s="303"/>
      <c r="F494" s="304"/>
      <c r="G494" s="303"/>
      <c r="H494" s="297"/>
    </row>
    <row r="495" spans="1:8" ht="15">
      <c r="A495" s="301"/>
      <c r="B495" s="302"/>
      <c r="C495" s="302"/>
      <c r="D495" s="302"/>
      <c r="E495" s="303"/>
      <c r="F495" s="304"/>
      <c r="G495" s="303"/>
      <c r="H495" s="297"/>
    </row>
    <row r="496" spans="1:8" ht="15">
      <c r="A496" s="301"/>
      <c r="B496" s="302"/>
      <c r="C496" s="302"/>
      <c r="D496" s="302"/>
      <c r="E496" s="303"/>
      <c r="F496" s="304"/>
      <c r="G496" s="303"/>
      <c r="H496" s="297"/>
    </row>
    <row r="497" spans="1:8" ht="15">
      <c r="A497" s="301"/>
      <c r="B497" s="302"/>
      <c r="C497" s="302"/>
      <c r="D497" s="302"/>
      <c r="E497" s="303"/>
      <c r="F497" s="304"/>
      <c r="G497" s="303"/>
      <c r="H497" s="297"/>
    </row>
    <row r="498" spans="1:8" ht="15">
      <c r="A498" s="301"/>
      <c r="B498" s="302"/>
      <c r="C498" s="302"/>
      <c r="D498" s="302"/>
      <c r="E498" s="303"/>
      <c r="F498" s="304"/>
      <c r="G498" s="303"/>
      <c r="H498" s="297"/>
    </row>
    <row r="499" spans="1:8" ht="15">
      <c r="A499" s="301"/>
      <c r="B499" s="302"/>
      <c r="C499" s="302"/>
      <c r="D499" s="302"/>
      <c r="E499" s="303"/>
      <c r="F499" s="304"/>
      <c r="G499" s="303"/>
      <c r="H499" s="297"/>
    </row>
    <row r="500" spans="1:8" ht="15">
      <c r="A500" s="301"/>
      <c r="B500" s="302"/>
      <c r="C500" s="302"/>
      <c r="D500" s="302"/>
      <c r="E500" s="303"/>
      <c r="F500" s="304"/>
      <c r="G500" s="303"/>
      <c r="H500" s="297"/>
    </row>
    <row r="501" spans="1:8" ht="15">
      <c r="A501" s="301"/>
      <c r="B501" s="302"/>
      <c r="C501" s="302"/>
      <c r="D501" s="302"/>
      <c r="E501" s="303"/>
      <c r="F501" s="304"/>
      <c r="G501" s="303"/>
      <c r="H501" s="297"/>
    </row>
    <row r="502" spans="1:8" ht="15">
      <c r="A502" s="301"/>
      <c r="B502" s="302"/>
      <c r="C502" s="302"/>
      <c r="D502" s="302"/>
      <c r="E502" s="303"/>
      <c r="F502" s="304"/>
      <c r="G502" s="303"/>
      <c r="H502" s="297"/>
    </row>
    <row r="503" spans="1:8" ht="15">
      <c r="A503" s="301"/>
      <c r="B503" s="302"/>
      <c r="C503" s="302"/>
      <c r="D503" s="302"/>
      <c r="E503" s="303"/>
      <c r="F503" s="304"/>
      <c r="G503" s="303"/>
      <c r="H503" s="297"/>
    </row>
    <row r="504" spans="1:8" ht="15">
      <c r="A504" s="301"/>
      <c r="B504" s="302"/>
      <c r="C504" s="302"/>
      <c r="D504" s="302"/>
      <c r="E504" s="303"/>
      <c r="F504" s="304"/>
      <c r="G504" s="303"/>
      <c r="H504" s="297"/>
    </row>
    <row r="505" spans="1:8" ht="15">
      <c r="A505" s="301"/>
      <c r="B505" s="302"/>
      <c r="C505" s="302"/>
      <c r="D505" s="302"/>
      <c r="E505" s="303"/>
      <c r="F505" s="304"/>
      <c r="G505" s="303"/>
      <c r="H505" s="297"/>
    </row>
    <row r="506" spans="1:8" ht="15">
      <c r="A506" s="301"/>
      <c r="B506" s="302"/>
      <c r="C506" s="302"/>
      <c r="D506" s="302"/>
      <c r="E506" s="303"/>
      <c r="F506" s="304"/>
      <c r="G506" s="303"/>
      <c r="H506" s="297"/>
    </row>
    <row r="507" spans="1:8" ht="15">
      <c r="A507" s="301"/>
      <c r="B507" s="302"/>
      <c r="C507" s="302"/>
      <c r="D507" s="302"/>
      <c r="E507" s="303"/>
      <c r="F507" s="304"/>
      <c r="G507" s="303"/>
      <c r="H507" s="297"/>
    </row>
    <row r="508" spans="1:8" ht="15">
      <c r="A508" s="301"/>
      <c r="B508" s="302"/>
      <c r="C508" s="302"/>
      <c r="D508" s="302"/>
      <c r="E508" s="303"/>
      <c r="F508" s="304"/>
      <c r="G508" s="303"/>
      <c r="H508" s="297"/>
    </row>
    <row r="509" spans="1:8" ht="15">
      <c r="A509" s="301"/>
      <c r="B509" s="302"/>
      <c r="C509" s="302"/>
      <c r="D509" s="302"/>
      <c r="E509" s="303"/>
      <c r="F509" s="304"/>
      <c r="G509" s="303"/>
      <c r="H509" s="297"/>
    </row>
    <row r="510" spans="1:8" ht="15">
      <c r="A510" s="301"/>
      <c r="B510" s="302"/>
      <c r="C510" s="302"/>
      <c r="D510" s="302"/>
      <c r="E510" s="303"/>
      <c r="F510" s="304"/>
      <c r="G510" s="303"/>
      <c r="H510" s="297"/>
    </row>
    <row r="511" spans="1:8" ht="15">
      <c r="A511" s="301"/>
      <c r="B511" s="302"/>
      <c r="C511" s="302"/>
      <c r="D511" s="302"/>
      <c r="E511" s="303"/>
      <c r="F511" s="304"/>
      <c r="G511" s="303"/>
      <c r="H511" s="297"/>
    </row>
    <row r="512" spans="1:8" ht="15">
      <c r="A512" s="301"/>
      <c r="B512" s="302"/>
      <c r="C512" s="302"/>
      <c r="D512" s="302"/>
      <c r="E512" s="303"/>
      <c r="F512" s="304"/>
      <c r="G512" s="303"/>
      <c r="H512" s="297"/>
    </row>
    <row r="513" spans="1:8" ht="15">
      <c r="A513" s="301"/>
      <c r="B513" s="302"/>
      <c r="C513" s="302"/>
      <c r="D513" s="302"/>
      <c r="E513" s="303"/>
      <c r="F513" s="304"/>
      <c r="G513" s="303"/>
      <c r="H513" s="297"/>
    </row>
    <row r="514" spans="1:8" ht="15">
      <c r="A514" s="301"/>
      <c r="B514" s="302"/>
      <c r="C514" s="302"/>
      <c r="D514" s="302"/>
      <c r="E514" s="303"/>
      <c r="F514" s="304"/>
      <c r="G514" s="303"/>
      <c r="H514" s="297"/>
    </row>
    <row r="515" spans="1:8" ht="15">
      <c r="A515" s="301"/>
      <c r="B515" s="302"/>
      <c r="C515" s="302"/>
      <c r="D515" s="302"/>
      <c r="E515" s="303"/>
      <c r="F515" s="304"/>
      <c r="G515" s="303"/>
      <c r="H515" s="297"/>
    </row>
    <row r="516" spans="1:8" ht="15">
      <c r="A516" s="301"/>
      <c r="B516" s="302"/>
      <c r="C516" s="302"/>
      <c r="D516" s="302"/>
      <c r="E516" s="303"/>
      <c r="F516" s="304"/>
      <c r="G516" s="303"/>
      <c r="H516" s="297"/>
    </row>
    <row r="517" spans="1:8" ht="15">
      <c r="A517" s="301"/>
      <c r="B517" s="302"/>
      <c r="C517" s="302"/>
      <c r="D517" s="302"/>
      <c r="E517" s="303"/>
      <c r="F517" s="304"/>
      <c r="G517" s="303"/>
      <c r="H517" s="297"/>
    </row>
    <row r="518" spans="1:8" ht="15">
      <c r="A518" s="301"/>
      <c r="B518" s="302"/>
      <c r="C518" s="302"/>
      <c r="D518" s="302"/>
      <c r="E518" s="303"/>
      <c r="F518" s="304"/>
      <c r="G518" s="303"/>
      <c r="H518" s="297"/>
    </row>
    <row r="519" spans="1:8" ht="15">
      <c r="A519" s="301"/>
      <c r="B519" s="302"/>
      <c r="C519" s="302"/>
      <c r="D519" s="302"/>
      <c r="E519" s="303"/>
      <c r="F519" s="304"/>
      <c r="G519" s="303"/>
      <c r="H519" s="297"/>
    </row>
    <row r="520" spans="1:8" ht="15">
      <c r="A520" s="301"/>
      <c r="B520" s="302"/>
      <c r="C520" s="302"/>
      <c r="D520" s="302"/>
      <c r="E520" s="303"/>
      <c r="F520" s="304"/>
      <c r="G520" s="303"/>
      <c r="H520" s="297"/>
    </row>
    <row r="521" spans="1:8" ht="15">
      <c r="A521" s="301"/>
      <c r="B521" s="302"/>
      <c r="C521" s="302"/>
      <c r="D521" s="302"/>
      <c r="E521" s="303"/>
      <c r="F521" s="304"/>
      <c r="G521" s="303"/>
      <c r="H521" s="297"/>
    </row>
    <row r="522" spans="1:8" ht="15">
      <c r="A522" s="301"/>
      <c r="B522" s="302"/>
      <c r="C522" s="302"/>
      <c r="D522" s="302"/>
      <c r="E522" s="303"/>
      <c r="F522" s="304"/>
      <c r="G522" s="303"/>
      <c r="H522" s="297"/>
    </row>
    <row r="523" spans="1:8" ht="15">
      <c r="A523" s="301"/>
      <c r="B523" s="302"/>
      <c r="C523" s="302"/>
      <c r="D523" s="302"/>
      <c r="E523" s="303"/>
      <c r="F523" s="304"/>
      <c r="G523" s="303"/>
      <c r="H523" s="297"/>
    </row>
    <row r="524" spans="1:8" ht="15">
      <c r="A524" s="301"/>
      <c r="B524" s="302"/>
      <c r="C524" s="302"/>
      <c r="D524" s="302"/>
      <c r="E524" s="303"/>
      <c r="F524" s="304"/>
      <c r="G524" s="303"/>
      <c r="H524" s="297"/>
    </row>
    <row r="525" spans="1:8" ht="15">
      <c r="A525" s="301"/>
      <c r="B525" s="302"/>
      <c r="C525" s="302"/>
      <c r="D525" s="302"/>
      <c r="E525" s="303"/>
      <c r="F525" s="304"/>
      <c r="G525" s="303"/>
      <c r="H525" s="297"/>
    </row>
    <row r="526" spans="1:8" ht="15">
      <c r="A526" s="301"/>
      <c r="B526" s="302"/>
      <c r="C526" s="302"/>
      <c r="D526" s="302"/>
      <c r="E526" s="303"/>
      <c r="F526" s="304"/>
      <c r="G526" s="303"/>
      <c r="H526" s="297"/>
    </row>
    <row r="527" spans="1:8" ht="15">
      <c r="A527" s="301"/>
      <c r="B527" s="302"/>
      <c r="C527" s="302"/>
      <c r="D527" s="302"/>
      <c r="E527" s="303"/>
      <c r="F527" s="304"/>
      <c r="G527" s="303"/>
      <c r="H527" s="297"/>
    </row>
    <row r="528" spans="1:8" ht="15">
      <c r="A528" s="301"/>
      <c r="B528" s="302"/>
      <c r="C528" s="302"/>
      <c r="D528" s="302"/>
      <c r="E528" s="303"/>
      <c r="F528" s="304"/>
      <c r="G528" s="303"/>
      <c r="H528" s="297"/>
    </row>
    <row r="529" spans="1:8" ht="15">
      <c r="A529" s="301"/>
      <c r="B529" s="302"/>
      <c r="C529" s="302"/>
      <c r="D529" s="302"/>
      <c r="E529" s="303"/>
      <c r="F529" s="304"/>
      <c r="G529" s="303"/>
      <c r="H529" s="297"/>
    </row>
    <row r="530" spans="1:8" ht="15">
      <c r="A530" s="301"/>
      <c r="B530" s="302"/>
      <c r="C530" s="302"/>
      <c r="D530" s="302"/>
      <c r="E530" s="303"/>
      <c r="F530" s="304"/>
      <c r="G530" s="303"/>
      <c r="H530" s="297"/>
    </row>
    <row r="531" spans="1:8" ht="15">
      <c r="A531" s="301"/>
      <c r="B531" s="302"/>
      <c r="C531" s="302"/>
      <c r="D531" s="302"/>
      <c r="E531" s="303"/>
      <c r="F531" s="304"/>
      <c r="G531" s="303"/>
      <c r="H531" s="297"/>
    </row>
    <row r="532" spans="1:8" ht="15">
      <c r="A532" s="301"/>
      <c r="B532" s="302"/>
      <c r="C532" s="302"/>
      <c r="D532" s="302"/>
      <c r="E532" s="303"/>
      <c r="F532" s="304"/>
      <c r="G532" s="303"/>
      <c r="H532" s="297"/>
    </row>
    <row r="533" spans="1:8" ht="15">
      <c r="A533" s="301"/>
      <c r="B533" s="302"/>
      <c r="C533" s="302"/>
      <c r="D533" s="302"/>
      <c r="E533" s="303"/>
      <c r="F533" s="304"/>
      <c r="G533" s="303"/>
      <c r="H533" s="297"/>
    </row>
    <row r="534" spans="1:8" ht="15">
      <c r="A534" s="301"/>
      <c r="B534" s="302"/>
      <c r="C534" s="302"/>
      <c r="D534" s="302"/>
      <c r="E534" s="303"/>
      <c r="F534" s="304"/>
      <c r="G534" s="303"/>
      <c r="H534" s="297"/>
    </row>
    <row r="535" spans="1:8" ht="15">
      <c r="A535" s="301"/>
      <c r="B535" s="302"/>
      <c r="C535" s="302"/>
      <c r="D535" s="302"/>
      <c r="E535" s="303"/>
      <c r="F535" s="304"/>
      <c r="G535" s="303"/>
      <c r="H535" s="297"/>
    </row>
    <row r="536" spans="1:8" ht="15">
      <c r="A536" s="301"/>
      <c r="B536" s="302"/>
      <c r="C536" s="302"/>
      <c r="D536" s="302"/>
      <c r="E536" s="303"/>
      <c r="F536" s="304"/>
      <c r="G536" s="303"/>
      <c r="H536" s="297"/>
    </row>
    <row r="537" spans="1:8" ht="15">
      <c r="A537" s="301"/>
      <c r="B537" s="302"/>
      <c r="C537" s="302"/>
      <c r="D537" s="302"/>
      <c r="E537" s="303"/>
      <c r="F537" s="304"/>
      <c r="G537" s="303"/>
      <c r="H537" s="297"/>
    </row>
    <row r="538" spans="1:8" ht="15">
      <c r="A538" s="301"/>
      <c r="B538" s="302"/>
      <c r="C538" s="302"/>
      <c r="D538" s="302"/>
      <c r="E538" s="303"/>
      <c r="F538" s="304"/>
      <c r="G538" s="303"/>
      <c r="H538" s="297"/>
    </row>
    <row r="539" spans="1:8" ht="15">
      <c r="A539" s="301"/>
      <c r="B539" s="302"/>
      <c r="C539" s="302"/>
      <c r="D539" s="302"/>
      <c r="E539" s="303"/>
      <c r="F539" s="304"/>
      <c r="G539" s="303"/>
      <c r="H539" s="297"/>
    </row>
    <row r="540" spans="1:8" ht="15">
      <c r="A540" s="301"/>
      <c r="B540" s="302"/>
      <c r="C540" s="302"/>
      <c r="D540" s="302"/>
      <c r="E540" s="303"/>
      <c r="F540" s="304"/>
      <c r="G540" s="303"/>
      <c r="H540" s="297"/>
    </row>
    <row r="541" spans="1:8" ht="15">
      <c r="A541" s="301"/>
      <c r="B541" s="302"/>
      <c r="C541" s="302"/>
      <c r="D541" s="302"/>
      <c r="E541" s="303"/>
      <c r="F541" s="304"/>
      <c r="G541" s="303"/>
      <c r="H541" s="297"/>
    </row>
    <row r="542" spans="1:8" ht="15">
      <c r="A542" s="301"/>
      <c r="B542" s="302"/>
      <c r="C542" s="302"/>
      <c r="D542" s="302"/>
      <c r="E542" s="303"/>
      <c r="F542" s="304"/>
      <c r="G542" s="303"/>
      <c r="H542" s="297"/>
    </row>
    <row r="543" spans="1:8" ht="15">
      <c r="A543" s="301"/>
      <c r="B543" s="302"/>
      <c r="C543" s="302"/>
      <c r="D543" s="302"/>
      <c r="E543" s="303"/>
      <c r="F543" s="304"/>
      <c r="G543" s="303"/>
      <c r="H543" s="297"/>
    </row>
    <row r="544" spans="1:8" ht="15">
      <c r="A544" s="301"/>
      <c r="B544" s="302"/>
      <c r="C544" s="302"/>
      <c r="D544" s="302"/>
      <c r="E544" s="303"/>
      <c r="F544" s="304"/>
      <c r="G544" s="303"/>
      <c r="H544" s="297"/>
    </row>
    <row r="545" spans="1:8" ht="15">
      <c r="A545" s="301"/>
      <c r="B545" s="302"/>
      <c r="C545" s="302"/>
      <c r="D545" s="302"/>
      <c r="E545" s="303"/>
      <c r="F545" s="304"/>
      <c r="G545" s="303"/>
      <c r="H545" s="297"/>
    </row>
    <row r="546" spans="1:8" ht="15">
      <c r="A546" s="301"/>
      <c r="B546" s="302"/>
      <c r="C546" s="302"/>
      <c r="D546" s="302"/>
      <c r="E546" s="303"/>
      <c r="F546" s="304"/>
      <c r="G546" s="303"/>
      <c r="H546" s="297"/>
    </row>
    <row r="547" spans="1:8" ht="15">
      <c r="A547" s="301"/>
      <c r="B547" s="302"/>
      <c r="C547" s="302"/>
      <c r="D547" s="302"/>
      <c r="E547" s="303"/>
      <c r="F547" s="304"/>
      <c r="G547" s="303"/>
      <c r="H547" s="297"/>
    </row>
    <row r="548" spans="1:8" ht="15">
      <c r="A548" s="301"/>
      <c r="B548" s="302"/>
      <c r="C548" s="302"/>
      <c r="D548" s="302"/>
      <c r="E548" s="303"/>
      <c r="F548" s="304"/>
      <c r="G548" s="303"/>
      <c r="H548" s="297"/>
    </row>
    <row r="549" spans="1:8" ht="15">
      <c r="A549" s="301"/>
      <c r="B549" s="302"/>
      <c r="C549" s="302"/>
      <c r="D549" s="302"/>
      <c r="E549" s="303"/>
      <c r="F549" s="304"/>
      <c r="G549" s="303"/>
      <c r="H549" s="297"/>
    </row>
    <row r="550" spans="1:8" ht="15">
      <c r="A550" s="301"/>
      <c r="B550" s="302"/>
      <c r="C550" s="302"/>
      <c r="D550" s="302"/>
      <c r="E550" s="303"/>
      <c r="F550" s="304"/>
      <c r="G550" s="303"/>
      <c r="H550" s="297"/>
    </row>
    <row r="551" spans="1:8" ht="15">
      <c r="A551" s="301"/>
      <c r="B551" s="302"/>
      <c r="C551" s="302"/>
      <c r="D551" s="302"/>
      <c r="E551" s="303"/>
      <c r="F551" s="304"/>
      <c r="G551" s="303"/>
      <c r="H551" s="297"/>
    </row>
    <row r="552" spans="1:8" ht="15">
      <c r="A552" s="301"/>
      <c r="B552" s="302"/>
      <c r="C552" s="302"/>
      <c r="D552" s="302"/>
      <c r="E552" s="303"/>
      <c r="F552" s="304"/>
      <c r="G552" s="303"/>
      <c r="H552" s="297"/>
    </row>
    <row r="553" spans="1:8" ht="15">
      <c r="A553" s="301"/>
      <c r="B553" s="302"/>
      <c r="C553" s="302"/>
      <c r="D553" s="302"/>
      <c r="E553" s="303"/>
      <c r="F553" s="304"/>
      <c r="G553" s="303"/>
      <c r="H553" s="297"/>
    </row>
    <row r="554" spans="1:8" ht="15">
      <c r="A554" s="301"/>
      <c r="B554" s="302"/>
      <c r="C554" s="302"/>
      <c r="D554" s="302"/>
      <c r="E554" s="303"/>
      <c r="F554" s="304"/>
      <c r="G554" s="303"/>
      <c r="H554" s="297"/>
    </row>
    <row r="555" spans="1:8" ht="15">
      <c r="A555" s="301"/>
      <c r="B555" s="302"/>
      <c r="C555" s="302"/>
      <c r="D555" s="302"/>
      <c r="E555" s="303"/>
      <c r="F555" s="304"/>
      <c r="G555" s="303"/>
      <c r="H555" s="297"/>
    </row>
    <row r="556" spans="1:8" ht="15">
      <c r="A556" s="301"/>
      <c r="B556" s="302"/>
      <c r="C556" s="302"/>
      <c r="D556" s="302"/>
      <c r="E556" s="303"/>
      <c r="F556" s="304"/>
      <c r="G556" s="303"/>
      <c r="H556" s="297"/>
    </row>
    <row r="557" spans="1:8" ht="15">
      <c r="A557" s="301"/>
      <c r="B557" s="302"/>
      <c r="C557" s="302"/>
      <c r="D557" s="302"/>
      <c r="E557" s="303"/>
      <c r="F557" s="304"/>
      <c r="G557" s="303"/>
      <c r="H557" s="297"/>
    </row>
    <row r="558" spans="1:8" ht="15">
      <c r="A558" s="301"/>
      <c r="B558" s="302"/>
      <c r="C558" s="302"/>
      <c r="D558" s="302"/>
      <c r="E558" s="303"/>
      <c r="F558" s="304"/>
      <c r="G558" s="303"/>
      <c r="H558" s="297"/>
    </row>
    <row r="559" spans="1:8" ht="15">
      <c r="A559" s="301"/>
      <c r="B559" s="302"/>
      <c r="C559" s="302"/>
      <c r="D559" s="302"/>
      <c r="E559" s="303"/>
      <c r="F559" s="304"/>
      <c r="G559" s="303"/>
      <c r="H559" s="297"/>
    </row>
    <row r="560" spans="1:8" ht="15">
      <c r="A560" s="301"/>
      <c r="B560" s="302"/>
      <c r="C560" s="302"/>
      <c r="D560" s="302"/>
      <c r="E560" s="303"/>
      <c r="F560" s="304"/>
      <c r="G560" s="303"/>
      <c r="H560" s="297"/>
    </row>
    <row r="561" spans="1:8" ht="15">
      <c r="A561" s="301"/>
      <c r="B561" s="302"/>
      <c r="C561" s="302"/>
      <c r="D561" s="302"/>
      <c r="E561" s="303"/>
      <c r="F561" s="304"/>
      <c r="G561" s="303"/>
      <c r="H561" s="297"/>
    </row>
    <row r="562" spans="1:8" ht="15">
      <c r="A562" s="301"/>
      <c r="B562" s="302"/>
      <c r="C562" s="302"/>
      <c r="D562" s="302"/>
      <c r="E562" s="303"/>
      <c r="F562" s="304"/>
      <c r="G562" s="303"/>
      <c r="H562" s="297"/>
    </row>
    <row r="563" spans="1:8" ht="15">
      <c r="A563" s="301"/>
      <c r="B563" s="302"/>
      <c r="C563" s="302"/>
      <c r="D563" s="302"/>
      <c r="E563" s="303"/>
      <c r="F563" s="304"/>
      <c r="G563" s="303"/>
      <c r="H563" s="297"/>
    </row>
    <row r="564" spans="1:8" ht="15">
      <c r="A564" s="301"/>
      <c r="B564" s="302"/>
      <c r="C564" s="302"/>
      <c r="D564" s="302"/>
      <c r="E564" s="303"/>
      <c r="F564" s="304"/>
      <c r="G564" s="303"/>
      <c r="H564" s="297"/>
    </row>
    <row r="565" spans="1:8" ht="15">
      <c r="A565" s="301"/>
      <c r="B565" s="302"/>
      <c r="C565" s="302"/>
      <c r="D565" s="302"/>
      <c r="E565" s="303"/>
      <c r="F565" s="304"/>
      <c r="G565" s="303"/>
      <c r="H565" s="297"/>
    </row>
    <row r="566" spans="1:8" ht="15">
      <c r="A566" s="301"/>
      <c r="B566" s="302"/>
      <c r="C566" s="302"/>
      <c r="D566" s="302"/>
      <c r="E566" s="303"/>
      <c r="F566" s="304"/>
      <c r="G566" s="303"/>
      <c r="H566" s="297"/>
    </row>
    <row r="567" spans="1:8" ht="15">
      <c r="A567" s="301"/>
      <c r="B567" s="302"/>
      <c r="C567" s="302"/>
      <c r="D567" s="302"/>
      <c r="E567" s="303"/>
      <c r="F567" s="304"/>
      <c r="G567" s="303"/>
      <c r="H567" s="297"/>
    </row>
    <row r="568" spans="1:8" ht="15">
      <c r="A568" s="301"/>
      <c r="B568" s="302"/>
      <c r="C568" s="302"/>
      <c r="D568" s="302"/>
      <c r="E568" s="303"/>
      <c r="F568" s="304"/>
      <c r="G568" s="303"/>
      <c r="H568" s="297"/>
    </row>
    <row r="569" spans="1:8" ht="15">
      <c r="A569" s="301"/>
      <c r="B569" s="302"/>
      <c r="C569" s="302"/>
      <c r="D569" s="302"/>
      <c r="E569" s="303"/>
      <c r="F569" s="304"/>
      <c r="G569" s="303"/>
      <c r="H569" s="297"/>
    </row>
    <row r="570" spans="1:8" ht="15">
      <c r="A570" s="301"/>
      <c r="B570" s="302"/>
      <c r="C570" s="302"/>
      <c r="D570" s="302"/>
      <c r="E570" s="303"/>
      <c r="F570" s="304"/>
      <c r="G570" s="303"/>
      <c r="H570" s="297"/>
    </row>
    <row r="571" spans="1:8" ht="15">
      <c r="A571" s="301"/>
      <c r="B571" s="302"/>
      <c r="C571" s="302"/>
      <c r="D571" s="302"/>
      <c r="E571" s="303"/>
      <c r="F571" s="304"/>
      <c r="G571" s="303"/>
      <c r="H571" s="297"/>
    </row>
    <row r="572" spans="1:8" ht="15">
      <c r="A572" s="301"/>
      <c r="B572" s="302"/>
      <c r="C572" s="302"/>
      <c r="D572" s="302"/>
      <c r="E572" s="303"/>
      <c r="F572" s="304"/>
      <c r="G572" s="303"/>
      <c r="H572" s="297"/>
    </row>
    <row r="573" spans="1:8" ht="15">
      <c r="A573" s="301"/>
      <c r="B573" s="302"/>
      <c r="C573" s="302"/>
      <c r="D573" s="302"/>
      <c r="E573" s="303"/>
      <c r="F573" s="304"/>
      <c r="G573" s="303"/>
      <c r="H573" s="297"/>
    </row>
    <row r="574" spans="1:8" ht="15">
      <c r="A574" s="301"/>
      <c r="B574" s="302"/>
      <c r="C574" s="302"/>
      <c r="D574" s="302"/>
      <c r="E574" s="303"/>
      <c r="F574" s="304"/>
      <c r="G574" s="303"/>
      <c r="H574" s="297"/>
    </row>
    <row r="575" spans="1:8" ht="15">
      <c r="A575" s="301"/>
      <c r="B575" s="302"/>
      <c r="C575" s="302"/>
      <c r="D575" s="302"/>
      <c r="E575" s="303"/>
      <c r="F575" s="304"/>
      <c r="G575" s="303"/>
      <c r="H575" s="297"/>
    </row>
    <row r="576" spans="1:8" ht="15">
      <c r="A576" s="301"/>
      <c r="B576" s="302"/>
      <c r="C576" s="302"/>
      <c r="D576" s="302"/>
      <c r="E576" s="303"/>
      <c r="F576" s="304"/>
      <c r="G576" s="303"/>
      <c r="H576" s="297"/>
    </row>
    <row r="577" spans="1:8" ht="15">
      <c r="A577" s="301"/>
      <c r="B577" s="302"/>
      <c r="C577" s="302"/>
      <c r="D577" s="302"/>
      <c r="E577" s="303"/>
      <c r="F577" s="304"/>
      <c r="G577" s="303"/>
      <c r="H577" s="297"/>
    </row>
    <row r="578" spans="1:8" ht="15">
      <c r="A578" s="301"/>
      <c r="B578" s="302"/>
      <c r="C578" s="302"/>
      <c r="D578" s="302"/>
      <c r="E578" s="303"/>
      <c r="F578" s="304"/>
      <c r="G578" s="303"/>
      <c r="H578" s="297"/>
    </row>
    <row r="579" spans="1:8" ht="15">
      <c r="A579" s="301"/>
      <c r="B579" s="302"/>
      <c r="C579" s="302"/>
      <c r="D579" s="302"/>
      <c r="E579" s="303"/>
      <c r="F579" s="304"/>
      <c r="G579" s="303"/>
      <c r="H579" s="297"/>
    </row>
    <row r="580" spans="1:8" ht="15">
      <c r="A580" s="301"/>
      <c r="B580" s="302"/>
      <c r="C580" s="302"/>
      <c r="D580" s="302"/>
      <c r="E580" s="303"/>
      <c r="F580" s="304"/>
      <c r="G580" s="303"/>
      <c r="H580" s="297"/>
    </row>
    <row r="581" spans="1:8" ht="15">
      <c r="A581" s="301"/>
      <c r="B581" s="302"/>
      <c r="C581" s="302"/>
      <c r="D581" s="302"/>
      <c r="E581" s="303"/>
      <c r="F581" s="304"/>
      <c r="G581" s="303"/>
      <c r="H581" s="297"/>
    </row>
    <row r="582" spans="1:8" ht="15">
      <c r="A582" s="301"/>
      <c r="B582" s="302"/>
      <c r="C582" s="302"/>
      <c r="D582" s="302"/>
      <c r="E582" s="303"/>
      <c r="F582" s="304"/>
      <c r="G582" s="303"/>
      <c r="H582" s="297"/>
    </row>
    <row r="583" spans="1:8" ht="15">
      <c r="A583" s="301"/>
      <c r="B583" s="302"/>
      <c r="C583" s="302"/>
      <c r="D583" s="302"/>
      <c r="E583" s="303"/>
      <c r="F583" s="304"/>
      <c r="G583" s="303"/>
      <c r="H583" s="297"/>
    </row>
    <row r="584" spans="1:8" ht="15">
      <c r="A584" s="301"/>
      <c r="B584" s="302"/>
      <c r="C584" s="302"/>
      <c r="D584" s="302"/>
      <c r="E584" s="303"/>
      <c r="F584" s="304"/>
      <c r="G584" s="303"/>
      <c r="H584" s="297"/>
    </row>
    <row r="585" spans="1:8" ht="15">
      <c r="A585" s="301"/>
      <c r="B585" s="302"/>
      <c r="C585" s="302"/>
      <c r="D585" s="302"/>
      <c r="E585" s="303"/>
      <c r="F585" s="304"/>
      <c r="G585" s="303"/>
      <c r="H585" s="297"/>
    </row>
    <row r="586" spans="1:8" ht="15">
      <c r="A586" s="301"/>
      <c r="B586" s="302"/>
      <c r="C586" s="302"/>
      <c r="D586" s="302"/>
      <c r="E586" s="303"/>
      <c r="F586" s="304"/>
      <c r="G586" s="303"/>
      <c r="H586" s="297"/>
    </row>
    <row r="587" spans="1:8" ht="15">
      <c r="A587" s="301"/>
      <c r="B587" s="302"/>
      <c r="C587" s="302"/>
      <c r="D587" s="302"/>
      <c r="E587" s="303"/>
      <c r="F587" s="304"/>
      <c r="G587" s="303"/>
      <c r="H587" s="297"/>
    </row>
    <row r="588" spans="1:8" ht="15">
      <c r="A588" s="301"/>
      <c r="B588" s="302"/>
      <c r="C588" s="302"/>
      <c r="D588" s="302"/>
      <c r="E588" s="303"/>
      <c r="F588" s="304"/>
      <c r="G588" s="303"/>
      <c r="H588" s="297"/>
    </row>
    <row r="589" spans="1:8" ht="15">
      <c r="A589" s="301"/>
      <c r="B589" s="302"/>
      <c r="C589" s="302"/>
      <c r="D589" s="302"/>
      <c r="E589" s="303"/>
      <c r="F589" s="304"/>
      <c r="G589" s="303"/>
      <c r="H589" s="297"/>
    </row>
    <row r="590" spans="1:8" ht="15">
      <c r="A590" s="301"/>
      <c r="B590" s="302"/>
      <c r="C590" s="302"/>
      <c r="D590" s="302"/>
      <c r="E590" s="303"/>
      <c r="F590" s="304"/>
      <c r="G590" s="303"/>
      <c r="H590" s="297"/>
    </row>
    <row r="591" spans="1:8" ht="15">
      <c r="A591" s="301"/>
      <c r="B591" s="302"/>
      <c r="C591" s="302"/>
      <c r="D591" s="302"/>
      <c r="E591" s="303"/>
      <c r="F591" s="304"/>
      <c r="G591" s="303"/>
      <c r="H591" s="297"/>
    </row>
    <row r="592" spans="1:8" ht="15">
      <c r="A592" s="301"/>
      <c r="B592" s="302"/>
      <c r="C592" s="302"/>
      <c r="D592" s="302"/>
      <c r="E592" s="303"/>
      <c r="F592" s="304"/>
      <c r="G592" s="303"/>
      <c r="H592" s="297"/>
    </row>
    <row r="593" spans="1:8" ht="15">
      <c r="A593" s="301"/>
      <c r="B593" s="302"/>
      <c r="C593" s="302"/>
      <c r="D593" s="302"/>
      <c r="E593" s="303"/>
      <c r="F593" s="304"/>
      <c r="G593" s="303"/>
      <c r="H593" s="297"/>
    </row>
    <row r="594" spans="1:8" ht="15">
      <c r="A594" s="301"/>
      <c r="B594" s="302"/>
      <c r="C594" s="302"/>
      <c r="D594" s="302"/>
      <c r="E594" s="303"/>
      <c r="F594" s="304"/>
      <c r="G594" s="303"/>
      <c r="H594" s="297"/>
    </row>
    <row r="595" spans="1:8" ht="15">
      <c r="A595" s="301"/>
      <c r="B595" s="302"/>
      <c r="C595" s="302"/>
      <c r="D595" s="302"/>
      <c r="E595" s="303"/>
      <c r="F595" s="304"/>
      <c r="G595" s="303"/>
      <c r="H595" s="297"/>
    </row>
    <row r="596" spans="1:8" ht="15">
      <c r="A596" s="301"/>
      <c r="B596" s="302"/>
      <c r="C596" s="302"/>
      <c r="D596" s="302"/>
      <c r="E596" s="303"/>
      <c r="F596" s="304"/>
      <c r="G596" s="303"/>
      <c r="H596" s="297"/>
    </row>
    <row r="597" spans="1:8" ht="15">
      <c r="A597" s="301"/>
      <c r="B597" s="302"/>
      <c r="C597" s="302"/>
      <c r="D597" s="302"/>
      <c r="E597" s="303"/>
      <c r="F597" s="304"/>
      <c r="G597" s="303"/>
      <c r="H597" s="297"/>
    </row>
    <row r="598" spans="1:8" ht="15">
      <c r="A598" s="301"/>
      <c r="B598" s="302"/>
      <c r="C598" s="302"/>
      <c r="D598" s="302"/>
      <c r="E598" s="303"/>
      <c r="F598" s="304"/>
      <c r="G598" s="303"/>
      <c r="H598" s="297"/>
    </row>
    <row r="599" spans="1:8" ht="15">
      <c r="A599" s="301"/>
      <c r="B599" s="302"/>
      <c r="C599" s="302"/>
      <c r="D599" s="302"/>
      <c r="E599" s="303"/>
      <c r="F599" s="304"/>
      <c r="G599" s="303"/>
      <c r="H599" s="297"/>
    </row>
    <row r="600" spans="1:8" ht="15">
      <c r="A600" s="301"/>
      <c r="B600" s="302"/>
      <c r="C600" s="302"/>
      <c r="D600" s="302"/>
      <c r="E600" s="303"/>
      <c r="F600" s="304"/>
      <c r="G600" s="303"/>
      <c r="H600" s="297"/>
    </row>
    <row r="601" spans="1:8" ht="15">
      <c r="A601" s="301"/>
      <c r="B601" s="302"/>
      <c r="C601" s="302"/>
      <c r="D601" s="302"/>
      <c r="E601" s="303"/>
      <c r="F601" s="304"/>
      <c r="G601" s="303"/>
      <c r="H601" s="297"/>
    </row>
    <row r="602" spans="1:8" ht="15">
      <c r="A602" s="301"/>
      <c r="B602" s="302"/>
      <c r="C602" s="302"/>
      <c r="D602" s="302"/>
      <c r="E602" s="303"/>
      <c r="F602" s="304"/>
      <c r="G602" s="303"/>
      <c r="H602" s="297"/>
    </row>
    <row r="603" spans="1:8" ht="15">
      <c r="A603" s="301"/>
      <c r="B603" s="302"/>
      <c r="C603" s="302"/>
      <c r="D603" s="302"/>
      <c r="E603" s="303"/>
      <c r="F603" s="304"/>
      <c r="G603" s="303"/>
      <c r="H603" s="297"/>
    </row>
    <row r="604" spans="1:8" ht="15">
      <c r="A604" s="301"/>
      <c r="B604" s="302"/>
      <c r="C604" s="302"/>
      <c r="D604" s="302"/>
      <c r="E604" s="303"/>
      <c r="F604" s="304"/>
      <c r="G604" s="303"/>
      <c r="H604" s="297"/>
    </row>
    <row r="605" spans="1:8" ht="15">
      <c r="A605" s="301"/>
      <c r="B605" s="302"/>
      <c r="C605" s="302"/>
      <c r="D605" s="302"/>
      <c r="E605" s="303"/>
      <c r="F605" s="304"/>
      <c r="G605" s="303"/>
      <c r="H605" s="297"/>
    </row>
    <row r="606" spans="1:8" ht="15">
      <c r="A606" s="301"/>
      <c r="B606" s="302"/>
      <c r="C606" s="302"/>
      <c r="D606" s="302"/>
      <c r="E606" s="303"/>
      <c r="F606" s="304"/>
      <c r="G606" s="303"/>
      <c r="H606" s="297"/>
    </row>
    <row r="607" spans="1:8" ht="15">
      <c r="A607" s="301"/>
      <c r="B607" s="302"/>
      <c r="C607" s="302"/>
      <c r="D607" s="302"/>
      <c r="E607" s="303"/>
      <c r="F607" s="304"/>
      <c r="G607" s="303"/>
      <c r="H607" s="297"/>
    </row>
    <row r="608" spans="1:8" ht="15">
      <c r="A608" s="301"/>
      <c r="B608" s="302"/>
      <c r="C608" s="302"/>
      <c r="D608" s="302"/>
      <c r="E608" s="303"/>
      <c r="F608" s="304"/>
      <c r="G608" s="303"/>
      <c r="H608" s="297"/>
    </row>
    <row r="609" spans="1:8" ht="15">
      <c r="A609" s="301"/>
      <c r="B609" s="302"/>
      <c r="C609" s="302"/>
      <c r="D609" s="302"/>
      <c r="E609" s="303"/>
      <c r="F609" s="304"/>
      <c r="G609" s="303"/>
      <c r="H609" s="297"/>
    </row>
    <row r="610" spans="1:8" ht="15">
      <c r="A610" s="301"/>
      <c r="B610" s="302"/>
      <c r="C610" s="302"/>
      <c r="D610" s="302"/>
      <c r="E610" s="303"/>
      <c r="F610" s="304"/>
      <c r="G610" s="303"/>
      <c r="H610" s="297"/>
    </row>
    <row r="611" spans="1:8" ht="15">
      <c r="A611" s="301"/>
      <c r="B611" s="302"/>
      <c r="C611" s="302"/>
      <c r="D611" s="302"/>
      <c r="E611" s="303"/>
      <c r="F611" s="304"/>
      <c r="G611" s="303"/>
      <c r="H611" s="297"/>
    </row>
    <row r="612" spans="1:8" ht="15">
      <c r="A612" s="301"/>
      <c r="B612" s="302"/>
      <c r="C612" s="302"/>
      <c r="D612" s="302"/>
      <c r="E612" s="303"/>
      <c r="F612" s="304"/>
      <c r="G612" s="303"/>
      <c r="H612" s="297"/>
    </row>
    <row r="613" spans="1:8" ht="15">
      <c r="A613" s="301"/>
      <c r="B613" s="302"/>
      <c r="C613" s="302"/>
      <c r="D613" s="302"/>
      <c r="E613" s="303"/>
      <c r="F613" s="304"/>
      <c r="G613" s="303"/>
      <c r="H613" s="297"/>
    </row>
    <row r="614" spans="1:8" ht="15">
      <c r="A614" s="301"/>
      <c r="B614" s="302"/>
      <c r="C614" s="302"/>
      <c r="D614" s="302"/>
      <c r="E614" s="303"/>
      <c r="F614" s="304"/>
      <c r="G614" s="303"/>
      <c r="H614" s="297"/>
    </row>
    <row r="615" spans="1:8" ht="15">
      <c r="A615" s="301"/>
      <c r="B615" s="302"/>
      <c r="C615" s="302"/>
      <c r="D615" s="302"/>
      <c r="E615" s="303"/>
      <c r="F615" s="304"/>
      <c r="G615" s="303"/>
      <c r="H615" s="297"/>
    </row>
    <row r="616" spans="1:8" ht="15">
      <c r="A616" s="301"/>
      <c r="B616" s="302"/>
      <c r="C616" s="302"/>
      <c r="D616" s="302"/>
      <c r="E616" s="303"/>
      <c r="F616" s="304"/>
      <c r="G616" s="303"/>
      <c r="H616" s="297"/>
    </row>
    <row r="617" spans="1:8" ht="15">
      <c r="A617" s="301"/>
      <c r="B617" s="302"/>
      <c r="C617" s="302"/>
      <c r="D617" s="302"/>
      <c r="E617" s="303"/>
      <c r="F617" s="304"/>
      <c r="G617" s="303"/>
      <c r="H617" s="297"/>
    </row>
    <row r="618" spans="1:8" ht="15">
      <c r="A618" s="301"/>
      <c r="B618" s="302"/>
      <c r="C618" s="302"/>
      <c r="D618" s="302"/>
      <c r="E618" s="303"/>
      <c r="F618" s="304"/>
      <c r="G618" s="303"/>
      <c r="H618" s="297"/>
    </row>
    <row r="619" spans="1:8" ht="15">
      <c r="A619" s="301"/>
      <c r="B619" s="302"/>
      <c r="C619" s="302"/>
      <c r="D619" s="302"/>
      <c r="E619" s="303"/>
      <c r="F619" s="304"/>
      <c r="G619" s="303"/>
      <c r="H619" s="297"/>
    </row>
    <row r="620" spans="1:8" ht="15">
      <c r="A620" s="301"/>
      <c r="B620" s="302"/>
      <c r="C620" s="302"/>
      <c r="D620" s="302"/>
      <c r="E620" s="303"/>
      <c r="F620" s="304"/>
      <c r="G620" s="303"/>
      <c r="H620" s="297"/>
    </row>
    <row r="621" spans="1:8" ht="15">
      <c r="A621" s="301"/>
      <c r="B621" s="302"/>
      <c r="C621" s="302"/>
      <c r="D621" s="302"/>
      <c r="E621" s="303"/>
      <c r="F621" s="304"/>
      <c r="G621" s="303"/>
      <c r="H621" s="297"/>
    </row>
    <row r="622" spans="1:8" ht="15">
      <c r="A622" s="301"/>
      <c r="B622" s="302"/>
      <c r="C622" s="302"/>
      <c r="D622" s="302"/>
      <c r="E622" s="303"/>
      <c r="F622" s="304"/>
      <c r="G622" s="303"/>
      <c r="H622" s="297"/>
    </row>
    <row r="623" spans="1:8" ht="15">
      <c r="A623" s="301"/>
      <c r="B623" s="302"/>
      <c r="C623" s="302"/>
      <c r="D623" s="302"/>
      <c r="E623" s="303"/>
      <c r="F623" s="304"/>
      <c r="G623" s="303"/>
      <c r="H623" s="297"/>
    </row>
    <row r="624" spans="1:8" ht="15">
      <c r="A624" s="301"/>
      <c r="B624" s="302"/>
      <c r="C624" s="302"/>
      <c r="D624" s="302"/>
      <c r="E624" s="303"/>
      <c r="F624" s="304"/>
      <c r="G624" s="303"/>
      <c r="H624" s="297"/>
    </row>
    <row r="625" spans="1:8" ht="15">
      <c r="A625" s="301"/>
      <c r="B625" s="302"/>
      <c r="C625" s="302"/>
      <c r="D625" s="302"/>
      <c r="E625" s="303"/>
      <c r="F625" s="304"/>
      <c r="G625" s="303"/>
      <c r="H625" s="297"/>
    </row>
    <row r="626" spans="1:8" ht="15">
      <c r="A626" s="301"/>
      <c r="B626" s="302"/>
      <c r="C626" s="302"/>
      <c r="D626" s="302"/>
      <c r="E626" s="303"/>
      <c r="F626" s="304"/>
      <c r="G626" s="303"/>
      <c r="H626" s="297"/>
    </row>
    <row r="627" spans="1:8" ht="15">
      <c r="A627" s="301"/>
      <c r="B627" s="302"/>
      <c r="C627" s="302"/>
      <c r="D627" s="302"/>
      <c r="E627" s="303"/>
      <c r="F627" s="304"/>
      <c r="G627" s="303"/>
      <c r="H627" s="297"/>
    </row>
    <row r="628" spans="1:8" ht="15">
      <c r="A628" s="301"/>
      <c r="B628" s="302"/>
      <c r="C628" s="302"/>
      <c r="D628" s="302"/>
      <c r="E628" s="303"/>
      <c r="F628" s="304"/>
      <c r="G628" s="303"/>
      <c r="H628" s="297"/>
    </row>
    <row r="629" spans="1:8" ht="15">
      <c r="A629" s="301"/>
      <c r="B629" s="302"/>
      <c r="C629" s="302"/>
      <c r="D629" s="302"/>
      <c r="E629" s="303"/>
      <c r="F629" s="304"/>
      <c r="G629" s="303"/>
      <c r="H629" s="297"/>
    </row>
    <row r="630" spans="1:8" ht="15">
      <c r="A630" s="301"/>
      <c r="B630" s="302"/>
      <c r="C630" s="302"/>
      <c r="D630" s="302"/>
      <c r="E630" s="303"/>
      <c r="F630" s="304"/>
      <c r="G630" s="303"/>
      <c r="H630" s="297"/>
    </row>
    <row r="631" spans="1:8" ht="15">
      <c r="A631" s="301"/>
      <c r="B631" s="302"/>
      <c r="C631" s="302"/>
      <c r="D631" s="302"/>
      <c r="E631" s="303"/>
      <c r="F631" s="304"/>
      <c r="G631" s="303"/>
      <c r="H631" s="297"/>
    </row>
    <row r="632" spans="1:8" ht="15">
      <c r="A632" s="301"/>
      <c r="B632" s="302"/>
      <c r="C632" s="302"/>
      <c r="D632" s="302"/>
      <c r="E632" s="303"/>
      <c r="F632" s="304"/>
      <c r="G632" s="303"/>
      <c r="H632" s="297"/>
    </row>
    <row r="633" spans="1:8" ht="15">
      <c r="A633" s="301"/>
      <c r="B633" s="302"/>
      <c r="C633" s="302"/>
      <c r="D633" s="302"/>
      <c r="E633" s="303"/>
      <c r="F633" s="304"/>
      <c r="G633" s="303"/>
      <c r="H633" s="297"/>
    </row>
    <row r="634" spans="1:8" ht="15">
      <c r="A634" s="301"/>
      <c r="B634" s="302"/>
      <c r="C634" s="302"/>
      <c r="D634" s="302"/>
      <c r="E634" s="303"/>
      <c r="F634" s="304"/>
      <c r="G634" s="303"/>
      <c r="H634" s="297"/>
    </row>
    <row r="635" spans="1:8" ht="15">
      <c r="A635" s="301"/>
      <c r="B635" s="302"/>
      <c r="C635" s="302"/>
      <c r="D635" s="302"/>
      <c r="E635" s="303"/>
      <c r="F635" s="304"/>
      <c r="G635" s="303"/>
      <c r="H635" s="297"/>
    </row>
    <row r="636" spans="1:8" ht="15">
      <c r="A636" s="301"/>
      <c r="B636" s="302"/>
      <c r="C636" s="302"/>
      <c r="D636" s="302"/>
      <c r="E636" s="303"/>
      <c r="F636" s="304"/>
      <c r="G636" s="303"/>
      <c r="H636" s="297"/>
    </row>
    <row r="637" spans="1:8" ht="15">
      <c r="A637" s="301"/>
      <c r="B637" s="302"/>
      <c r="C637" s="302"/>
      <c r="D637" s="302"/>
      <c r="E637" s="303"/>
      <c r="F637" s="304"/>
      <c r="G637" s="303"/>
      <c r="H637" s="297"/>
    </row>
    <row r="638" spans="1:8" ht="15">
      <c r="A638" s="301"/>
      <c r="B638" s="302"/>
      <c r="C638" s="302"/>
      <c r="D638" s="302"/>
      <c r="E638" s="303"/>
      <c r="F638" s="304"/>
      <c r="G638" s="303"/>
      <c r="H638" s="297"/>
    </row>
    <row r="639" spans="1:8" ht="15">
      <c r="A639" s="301"/>
      <c r="B639" s="302"/>
      <c r="C639" s="302"/>
      <c r="D639" s="302"/>
      <c r="E639" s="303"/>
      <c r="F639" s="304"/>
      <c r="G639" s="303"/>
      <c r="H639" s="297"/>
    </row>
    <row r="640" spans="1:8" ht="15">
      <c r="A640" s="301"/>
      <c r="B640" s="302"/>
      <c r="C640" s="302"/>
      <c r="D640" s="302"/>
      <c r="E640" s="303"/>
      <c r="F640" s="304"/>
      <c r="G640" s="303"/>
      <c r="H640" s="297"/>
    </row>
    <row r="641" spans="1:8" ht="15">
      <c r="A641" s="301"/>
      <c r="B641" s="302"/>
      <c r="C641" s="302"/>
      <c r="D641" s="302"/>
      <c r="E641" s="303"/>
      <c r="F641" s="304"/>
      <c r="G641" s="303"/>
      <c r="H641" s="297"/>
    </row>
    <row r="642" spans="1:8" ht="15">
      <c r="A642" s="301"/>
      <c r="B642" s="302"/>
      <c r="C642" s="302"/>
      <c r="D642" s="302"/>
      <c r="E642" s="303"/>
      <c r="F642" s="304"/>
      <c r="G642" s="303"/>
      <c r="H642" s="297"/>
    </row>
    <row r="643" spans="1:8" ht="15">
      <c r="A643" s="301"/>
      <c r="B643" s="302"/>
      <c r="C643" s="302"/>
      <c r="D643" s="302"/>
      <c r="E643" s="303"/>
      <c r="F643" s="304"/>
      <c r="G643" s="303"/>
      <c r="H643" s="297"/>
    </row>
    <row r="644" spans="1:8" ht="15">
      <c r="A644" s="301"/>
      <c r="B644" s="302"/>
      <c r="C644" s="302"/>
      <c r="D644" s="302"/>
      <c r="E644" s="303"/>
      <c r="F644" s="304"/>
      <c r="G644" s="303"/>
      <c r="H644" s="297"/>
    </row>
    <row r="645" spans="1:8" ht="15">
      <c r="A645" s="301"/>
      <c r="B645" s="302"/>
      <c r="C645" s="302"/>
      <c r="D645" s="302"/>
      <c r="E645" s="303"/>
      <c r="F645" s="304"/>
      <c r="G645" s="303"/>
      <c r="H645" s="297"/>
    </row>
    <row r="646" spans="1:8" ht="15">
      <c r="A646" s="301"/>
      <c r="B646" s="302"/>
      <c r="C646" s="302"/>
      <c r="D646" s="302"/>
      <c r="E646" s="303"/>
      <c r="F646" s="304"/>
      <c r="G646" s="303"/>
      <c r="H646" s="297"/>
    </row>
    <row r="647" spans="1:8" ht="15">
      <c r="A647" s="301"/>
      <c r="B647" s="302"/>
      <c r="C647" s="302"/>
      <c r="D647" s="302"/>
      <c r="E647" s="303"/>
      <c r="F647" s="304"/>
      <c r="G647" s="303"/>
      <c r="H647" s="297"/>
    </row>
    <row r="648" spans="1:8" ht="15">
      <c r="A648" s="301"/>
      <c r="B648" s="302"/>
      <c r="C648" s="302"/>
      <c r="D648" s="302"/>
      <c r="E648" s="303"/>
      <c r="F648" s="304"/>
      <c r="G648" s="303"/>
      <c r="H648" s="297"/>
    </row>
    <row r="649" spans="1:8" ht="15">
      <c r="A649" s="301"/>
      <c r="B649" s="302"/>
      <c r="C649" s="302"/>
      <c r="D649" s="302"/>
      <c r="E649" s="303"/>
      <c r="F649" s="304"/>
      <c r="G649" s="303"/>
      <c r="H649" s="297"/>
    </row>
    <row r="650" spans="1:8" ht="15">
      <c r="A650" s="301"/>
      <c r="B650" s="302"/>
      <c r="C650" s="302"/>
      <c r="D650" s="302"/>
      <c r="E650" s="303"/>
      <c r="F650" s="304"/>
      <c r="G650" s="303"/>
      <c r="H650" s="297"/>
    </row>
    <row r="651" spans="1:8" ht="15">
      <c r="A651" s="301"/>
      <c r="B651" s="302"/>
      <c r="C651" s="302"/>
      <c r="D651" s="302"/>
      <c r="E651" s="303"/>
      <c r="F651" s="304"/>
      <c r="G651" s="303"/>
      <c r="H651" s="297"/>
    </row>
    <row r="652" spans="1:8" ht="15">
      <c r="A652" s="301"/>
      <c r="B652" s="302"/>
      <c r="C652" s="302"/>
      <c r="D652" s="302"/>
      <c r="E652" s="303"/>
      <c r="F652" s="304"/>
      <c r="G652" s="303"/>
      <c r="H652" s="297"/>
    </row>
    <row r="653" spans="1:8" ht="15">
      <c r="A653" s="301"/>
      <c r="B653" s="302"/>
      <c r="C653" s="302"/>
      <c r="D653" s="302"/>
      <c r="E653" s="303"/>
      <c r="F653" s="304"/>
      <c r="G653" s="303"/>
      <c r="H653" s="297"/>
    </row>
    <row r="654" spans="1:8" ht="15">
      <c r="A654" s="301"/>
      <c r="B654" s="302"/>
      <c r="C654" s="302"/>
      <c r="D654" s="302"/>
      <c r="E654" s="303"/>
      <c r="F654" s="304"/>
      <c r="G654" s="303"/>
      <c r="H654" s="297"/>
    </row>
    <row r="655" spans="1:8" ht="15">
      <c r="A655" s="301"/>
      <c r="B655" s="302"/>
      <c r="C655" s="302"/>
      <c r="D655" s="302"/>
      <c r="E655" s="303"/>
      <c r="F655" s="304"/>
      <c r="G655" s="303"/>
      <c r="H655" s="297"/>
    </row>
    <row r="656" spans="1:8" ht="15">
      <c r="A656" s="301"/>
      <c r="B656" s="302"/>
      <c r="C656" s="302"/>
      <c r="D656" s="302"/>
      <c r="E656" s="303"/>
      <c r="F656" s="304"/>
      <c r="G656" s="303"/>
      <c r="H656" s="297"/>
    </row>
    <row r="657" spans="1:8" ht="15">
      <c r="A657" s="301"/>
      <c r="B657" s="302"/>
      <c r="C657" s="302"/>
      <c r="D657" s="302"/>
      <c r="E657" s="303"/>
      <c r="F657" s="304"/>
      <c r="G657" s="303"/>
      <c r="H657" s="297"/>
    </row>
    <row r="658" spans="1:8" ht="15">
      <c r="A658" s="301"/>
      <c r="B658" s="302"/>
      <c r="C658" s="302"/>
      <c r="D658" s="302"/>
      <c r="E658" s="303"/>
      <c r="F658" s="304"/>
      <c r="G658" s="303"/>
      <c r="H658" s="297"/>
    </row>
    <row r="659" spans="1:8" ht="15">
      <c r="A659" s="301"/>
      <c r="B659" s="302"/>
      <c r="C659" s="302"/>
      <c r="D659" s="302"/>
      <c r="E659" s="303"/>
      <c r="F659" s="304"/>
      <c r="G659" s="303"/>
      <c r="H659" s="297"/>
    </row>
    <row r="660" spans="1:8" ht="15">
      <c r="A660" s="301"/>
      <c r="B660" s="302"/>
      <c r="C660" s="302"/>
      <c r="D660" s="302"/>
      <c r="E660" s="303"/>
      <c r="F660" s="304"/>
      <c r="G660" s="303"/>
      <c r="H660" s="297"/>
    </row>
    <row r="661" spans="1:8" ht="15">
      <c r="A661" s="301"/>
      <c r="B661" s="302"/>
      <c r="C661" s="302"/>
      <c r="D661" s="302"/>
      <c r="E661" s="303"/>
      <c r="F661" s="304"/>
      <c r="G661" s="303"/>
      <c r="H661" s="297"/>
    </row>
    <row r="662" spans="1:8" ht="15">
      <c r="A662" s="301"/>
      <c r="B662" s="302"/>
      <c r="C662" s="302"/>
      <c r="D662" s="302"/>
      <c r="E662" s="303"/>
      <c r="F662" s="304"/>
      <c r="G662" s="303"/>
      <c r="H662" s="297"/>
    </row>
    <row r="663" spans="1:8" ht="15">
      <c r="A663" s="301"/>
      <c r="B663" s="302"/>
      <c r="C663" s="302"/>
      <c r="D663" s="302"/>
      <c r="E663" s="303"/>
      <c r="F663" s="304"/>
      <c r="G663" s="303"/>
      <c r="H663" s="297"/>
    </row>
    <row r="664" spans="1:8" ht="15">
      <c r="A664" s="301"/>
      <c r="B664" s="302"/>
      <c r="C664" s="302"/>
      <c r="D664" s="302"/>
      <c r="E664" s="303"/>
      <c r="F664" s="304"/>
      <c r="G664" s="303"/>
      <c r="H664" s="297"/>
    </row>
    <row r="665" spans="1:8" ht="15">
      <c r="A665" s="301"/>
      <c r="B665" s="302"/>
      <c r="C665" s="302"/>
      <c r="D665" s="302"/>
      <c r="E665" s="303"/>
      <c r="F665" s="304"/>
      <c r="G665" s="303"/>
      <c r="H665" s="297"/>
    </row>
    <row r="666" spans="1:8" ht="15">
      <c r="A666" s="301"/>
      <c r="B666" s="302"/>
      <c r="C666" s="302"/>
      <c r="D666" s="302"/>
      <c r="E666" s="303"/>
      <c r="F666" s="304"/>
      <c r="G666" s="303"/>
      <c r="H666" s="297"/>
    </row>
    <row r="667" spans="1:8" ht="15">
      <c r="A667" s="301"/>
      <c r="B667" s="302"/>
      <c r="C667" s="302"/>
      <c r="D667" s="302"/>
      <c r="E667" s="303"/>
      <c r="F667" s="304"/>
      <c r="G667" s="303"/>
      <c r="H667" s="297"/>
    </row>
    <row r="668" spans="1:8" ht="15">
      <c r="A668" s="301"/>
      <c r="B668" s="302"/>
      <c r="C668" s="302"/>
      <c r="D668" s="302"/>
      <c r="E668" s="303"/>
      <c r="F668" s="304"/>
      <c r="G668" s="303"/>
      <c r="H668" s="297"/>
    </row>
    <row r="669" spans="1:8" ht="15">
      <c r="A669" s="301"/>
      <c r="B669" s="302"/>
      <c r="C669" s="302"/>
      <c r="D669" s="302"/>
      <c r="E669" s="303"/>
      <c r="F669" s="304"/>
      <c r="G669" s="303"/>
      <c r="H669" s="297"/>
    </row>
    <row r="670" spans="1:8" ht="15">
      <c r="A670" s="301"/>
      <c r="B670" s="302"/>
      <c r="C670" s="302"/>
      <c r="D670" s="302"/>
      <c r="E670" s="303"/>
      <c r="F670" s="304"/>
      <c r="G670" s="303"/>
      <c r="H670" s="297"/>
    </row>
    <row r="671" spans="1:8" ht="15">
      <c r="A671" s="301"/>
      <c r="B671" s="302"/>
      <c r="C671" s="302"/>
      <c r="D671" s="302"/>
      <c r="E671" s="303"/>
      <c r="F671" s="304"/>
      <c r="G671" s="303"/>
      <c r="H671" s="297"/>
    </row>
    <row r="672" spans="1:8" ht="15">
      <c r="A672" s="301"/>
      <c r="B672" s="302"/>
      <c r="C672" s="302"/>
      <c r="D672" s="302"/>
      <c r="E672" s="303"/>
      <c r="F672" s="304"/>
      <c r="G672" s="303"/>
      <c r="H672" s="297"/>
    </row>
    <row r="673" spans="1:8" ht="15">
      <c r="A673" s="301"/>
      <c r="B673" s="302"/>
      <c r="C673" s="302"/>
      <c r="D673" s="302"/>
      <c r="E673" s="303"/>
      <c r="F673" s="304"/>
      <c r="G673" s="303"/>
      <c r="H673" s="297"/>
    </row>
    <row r="674" spans="1:8" ht="15">
      <c r="A674" s="301"/>
      <c r="B674" s="302"/>
      <c r="C674" s="302"/>
      <c r="D674" s="302"/>
      <c r="E674" s="303"/>
      <c r="F674" s="304"/>
      <c r="G674" s="303"/>
      <c r="H674" s="297"/>
    </row>
    <row r="675" spans="1:8" ht="15">
      <c r="A675" s="301"/>
      <c r="B675" s="302"/>
      <c r="C675" s="302"/>
      <c r="D675" s="302"/>
      <c r="E675" s="303"/>
      <c r="F675" s="304"/>
      <c r="G675" s="303"/>
      <c r="H675" s="297"/>
    </row>
    <row r="676" spans="1:8" ht="15">
      <c r="A676" s="301"/>
      <c r="B676" s="302"/>
      <c r="C676" s="302"/>
      <c r="D676" s="302"/>
      <c r="E676" s="303"/>
      <c r="F676" s="304"/>
      <c r="G676" s="303"/>
      <c r="H676" s="297"/>
    </row>
    <row r="677" spans="1:8" ht="15">
      <c r="A677" s="301"/>
      <c r="B677" s="302"/>
      <c r="C677" s="302"/>
      <c r="D677" s="302"/>
      <c r="E677" s="303"/>
      <c r="F677" s="304"/>
      <c r="G677" s="303"/>
      <c r="H677" s="297"/>
    </row>
    <row r="678" spans="1:8" ht="15">
      <c r="A678" s="301"/>
      <c r="B678" s="302"/>
      <c r="C678" s="302"/>
      <c r="D678" s="302"/>
      <c r="E678" s="303"/>
      <c r="F678" s="304"/>
      <c r="G678" s="303"/>
      <c r="H678" s="297"/>
    </row>
    <row r="679" spans="1:8" ht="15">
      <c r="A679" s="301"/>
      <c r="B679" s="302"/>
      <c r="C679" s="302"/>
      <c r="D679" s="302"/>
      <c r="E679" s="303"/>
      <c r="F679" s="304"/>
      <c r="G679" s="303"/>
      <c r="H679" s="297"/>
    </row>
    <row r="680" spans="1:8" ht="15">
      <c r="A680" s="301"/>
      <c r="B680" s="302"/>
      <c r="C680" s="302"/>
      <c r="D680" s="302"/>
      <c r="E680" s="303"/>
      <c r="F680" s="304"/>
      <c r="G680" s="303"/>
      <c r="H680" s="297"/>
    </row>
    <row r="681" spans="1:8" ht="15">
      <c r="A681" s="301"/>
      <c r="B681" s="302"/>
      <c r="C681" s="302"/>
      <c r="D681" s="302"/>
      <c r="E681" s="303"/>
      <c r="F681" s="304"/>
      <c r="G681" s="303"/>
      <c r="H681" s="297"/>
    </row>
    <row r="682" spans="1:8" ht="15">
      <c r="A682" s="301"/>
      <c r="B682" s="302"/>
      <c r="C682" s="302"/>
      <c r="D682" s="302"/>
      <c r="E682" s="303"/>
      <c r="F682" s="304"/>
      <c r="G682" s="303"/>
      <c r="H682" s="297"/>
    </row>
    <row r="683" spans="1:8" ht="15">
      <c r="A683" s="301"/>
      <c r="B683" s="302"/>
      <c r="C683" s="302"/>
      <c r="D683" s="302"/>
      <c r="E683" s="303"/>
      <c r="F683" s="304"/>
      <c r="G683" s="303"/>
      <c r="H683" s="297"/>
    </row>
    <row r="684" spans="1:8" ht="15">
      <c r="A684" s="301"/>
      <c r="B684" s="302"/>
      <c r="C684" s="302"/>
      <c r="D684" s="302"/>
      <c r="E684" s="303"/>
      <c r="F684" s="304"/>
      <c r="G684" s="303"/>
      <c r="H684" s="297"/>
    </row>
    <row r="685" spans="1:8" ht="15">
      <c r="A685" s="301"/>
      <c r="B685" s="302"/>
      <c r="C685" s="302"/>
      <c r="D685" s="302"/>
      <c r="E685" s="303"/>
      <c r="F685" s="304"/>
      <c r="G685" s="303"/>
      <c r="H685" s="297"/>
    </row>
    <row r="686" spans="1:8" ht="15">
      <c r="A686" s="301"/>
      <c r="B686" s="302"/>
      <c r="C686" s="302"/>
      <c r="D686" s="302"/>
      <c r="E686" s="303"/>
      <c r="F686" s="304"/>
      <c r="G686" s="303"/>
      <c r="H686" s="297"/>
    </row>
    <row r="687" spans="1:8" ht="15">
      <c r="A687" s="301"/>
      <c r="B687" s="302"/>
      <c r="C687" s="302"/>
      <c r="D687" s="302"/>
      <c r="E687" s="303"/>
      <c r="F687" s="304"/>
      <c r="G687" s="303"/>
      <c r="H687" s="297"/>
    </row>
    <row r="688" spans="1:8" ht="15">
      <c r="A688" s="301"/>
      <c r="B688" s="302"/>
      <c r="C688" s="302"/>
      <c r="D688" s="302"/>
      <c r="E688" s="303"/>
      <c r="F688" s="304"/>
      <c r="G688" s="303"/>
      <c r="H688" s="297"/>
    </row>
    <row r="689" spans="1:8" ht="15">
      <c r="A689" s="301"/>
      <c r="B689" s="302"/>
      <c r="C689" s="302"/>
      <c r="D689" s="302"/>
      <c r="E689" s="303"/>
      <c r="F689" s="304"/>
      <c r="G689" s="303"/>
      <c r="H689" s="297"/>
    </row>
    <row r="690" spans="1:8" ht="15">
      <c r="A690" s="301"/>
      <c r="B690" s="302"/>
      <c r="C690" s="302"/>
      <c r="D690" s="302"/>
      <c r="E690" s="303"/>
      <c r="F690" s="304"/>
      <c r="G690" s="303"/>
      <c r="H690" s="297"/>
    </row>
    <row r="691" spans="1:8" ht="15">
      <c r="A691" s="301"/>
      <c r="B691" s="302"/>
      <c r="C691" s="302"/>
      <c r="D691" s="302"/>
      <c r="E691" s="303"/>
      <c r="F691" s="304"/>
      <c r="G691" s="303"/>
      <c r="H691" s="297"/>
    </row>
    <row r="692" spans="1:8" ht="15">
      <c r="A692" s="301"/>
      <c r="B692" s="302"/>
      <c r="C692" s="302"/>
      <c r="D692" s="302"/>
      <c r="E692" s="303"/>
      <c r="F692" s="304"/>
      <c r="G692" s="303"/>
      <c r="H692" s="297"/>
    </row>
    <row r="693" spans="1:8" ht="15">
      <c r="A693" s="301"/>
      <c r="B693" s="302"/>
      <c r="C693" s="302"/>
      <c r="D693" s="302"/>
      <c r="E693" s="303"/>
      <c r="F693" s="304"/>
      <c r="G693" s="303"/>
      <c r="H693" s="297"/>
    </row>
    <row r="694" spans="1:8" ht="15">
      <c r="A694" s="301"/>
      <c r="B694" s="302"/>
      <c r="C694" s="302"/>
      <c r="D694" s="302"/>
      <c r="E694" s="303"/>
      <c r="F694" s="304"/>
      <c r="G694" s="303"/>
      <c r="H694" s="297"/>
    </row>
    <row r="695" spans="1:8" ht="15">
      <c r="A695" s="301"/>
      <c r="B695" s="302"/>
      <c r="C695" s="302"/>
      <c r="D695" s="302"/>
      <c r="E695" s="303"/>
      <c r="F695" s="304"/>
      <c r="G695" s="303"/>
      <c r="H695" s="297"/>
    </row>
    <row r="696" spans="1:8" ht="15">
      <c r="A696" s="301"/>
      <c r="B696" s="302"/>
      <c r="C696" s="302"/>
      <c r="D696" s="302"/>
      <c r="E696" s="303"/>
      <c r="F696" s="304"/>
      <c r="G696" s="303"/>
      <c r="H696" s="297"/>
    </row>
    <row r="697" spans="1:8" ht="15">
      <c r="A697" s="301"/>
      <c r="B697" s="302"/>
      <c r="C697" s="302"/>
      <c r="D697" s="302"/>
      <c r="E697" s="303"/>
      <c r="F697" s="304"/>
      <c r="G697" s="303"/>
      <c r="H697" s="297"/>
    </row>
    <row r="698" spans="1:8" ht="15">
      <c r="A698" s="301"/>
      <c r="B698" s="302"/>
      <c r="C698" s="302"/>
      <c r="D698" s="302"/>
      <c r="E698" s="303"/>
      <c r="F698" s="304"/>
      <c r="G698" s="303"/>
      <c r="H698" s="297"/>
    </row>
    <row r="699" spans="1:8" ht="15">
      <c r="A699" s="301"/>
      <c r="B699" s="302"/>
      <c r="C699" s="302"/>
      <c r="D699" s="302"/>
      <c r="E699" s="303"/>
      <c r="F699" s="304"/>
      <c r="G699" s="303"/>
      <c r="H699" s="297"/>
    </row>
    <row r="700" spans="1:8" ht="15">
      <c r="A700" s="301"/>
      <c r="B700" s="302"/>
      <c r="C700" s="302"/>
      <c r="D700" s="302"/>
      <c r="E700" s="303"/>
      <c r="F700" s="304"/>
      <c r="G700" s="303"/>
      <c r="H700" s="297"/>
    </row>
    <row r="701" spans="1:8" ht="15">
      <c r="A701" s="301"/>
      <c r="B701" s="302"/>
      <c r="C701" s="302"/>
      <c r="D701" s="302"/>
      <c r="E701" s="303"/>
      <c r="F701" s="304"/>
      <c r="G701" s="303"/>
      <c r="H701" s="297"/>
    </row>
    <row r="702" spans="1:8" ht="15">
      <c r="A702" s="301"/>
      <c r="B702" s="302"/>
      <c r="C702" s="302"/>
      <c r="D702" s="302"/>
      <c r="E702" s="303"/>
      <c r="F702" s="304"/>
      <c r="G702" s="303"/>
      <c r="H702" s="297"/>
    </row>
    <row r="703" spans="1:8" ht="15">
      <c r="A703" s="301"/>
      <c r="B703" s="302"/>
      <c r="C703" s="302"/>
      <c r="D703" s="302"/>
      <c r="E703" s="303"/>
      <c r="F703" s="304"/>
      <c r="G703" s="303"/>
      <c r="H703" s="297"/>
    </row>
    <row r="704" spans="1:8" ht="15">
      <c r="A704" s="301"/>
      <c r="B704" s="302"/>
      <c r="C704" s="302"/>
      <c r="D704" s="302"/>
      <c r="E704" s="303"/>
      <c r="F704" s="304"/>
      <c r="G704" s="303"/>
      <c r="H704" s="297"/>
    </row>
    <row r="705" spans="1:8" ht="15">
      <c r="A705" s="301"/>
      <c r="B705" s="302"/>
      <c r="C705" s="302"/>
      <c r="D705" s="302"/>
      <c r="E705" s="303"/>
      <c r="F705" s="304"/>
      <c r="G705" s="303"/>
      <c r="H705" s="297"/>
    </row>
    <row r="706" spans="1:8" ht="15">
      <c r="A706" s="301"/>
      <c r="B706" s="302"/>
      <c r="C706" s="302"/>
      <c r="D706" s="302"/>
      <c r="E706" s="303"/>
      <c r="F706" s="304"/>
      <c r="G706" s="303"/>
      <c r="H706" s="297"/>
    </row>
    <row r="707" spans="1:8" ht="15">
      <c r="A707" s="301"/>
      <c r="B707" s="302"/>
      <c r="C707" s="302"/>
      <c r="D707" s="302"/>
      <c r="E707" s="303"/>
      <c r="F707" s="304"/>
      <c r="G707" s="303"/>
      <c r="H707" s="297"/>
    </row>
    <row r="708" spans="1:8" ht="15">
      <c r="A708" s="301"/>
      <c r="B708" s="302"/>
      <c r="C708" s="302"/>
      <c r="D708" s="302"/>
      <c r="E708" s="303"/>
      <c r="F708" s="304"/>
      <c r="G708" s="303"/>
      <c r="H708" s="297"/>
    </row>
    <row r="709" spans="1:8" ht="15">
      <c r="A709" s="301"/>
      <c r="B709" s="302"/>
      <c r="C709" s="302"/>
      <c r="D709" s="302"/>
      <c r="E709" s="303"/>
      <c r="F709" s="304"/>
      <c r="G709" s="303"/>
      <c r="H709" s="297"/>
    </row>
    <row r="710" spans="1:8" ht="15">
      <c r="A710" s="301"/>
      <c r="B710" s="302"/>
      <c r="C710" s="302"/>
      <c r="D710" s="302"/>
      <c r="E710" s="303"/>
      <c r="F710" s="304"/>
      <c r="G710" s="303"/>
      <c r="H710" s="297"/>
    </row>
    <row r="711" spans="1:8" ht="15">
      <c r="A711" s="301"/>
      <c r="B711" s="302"/>
      <c r="C711" s="302"/>
      <c r="D711" s="302"/>
      <c r="E711" s="303"/>
      <c r="F711" s="304"/>
      <c r="G711" s="303"/>
      <c r="H711" s="297"/>
    </row>
    <row r="712" spans="1:8" ht="15">
      <c r="A712" s="301"/>
      <c r="B712" s="302"/>
      <c r="C712" s="302"/>
      <c r="D712" s="302"/>
      <c r="E712" s="303"/>
      <c r="F712" s="304"/>
      <c r="G712" s="303"/>
      <c r="H712" s="297"/>
    </row>
    <row r="713" spans="1:8" ht="15">
      <c r="A713" s="301"/>
      <c r="B713" s="302"/>
      <c r="C713" s="302"/>
      <c r="D713" s="302"/>
      <c r="E713" s="303"/>
      <c r="F713" s="304"/>
      <c r="G713" s="303"/>
      <c r="H713" s="297"/>
    </row>
    <row r="714" spans="1:8" ht="15">
      <c r="A714" s="301"/>
      <c r="B714" s="302"/>
      <c r="C714" s="302"/>
      <c r="D714" s="302"/>
      <c r="E714" s="303"/>
      <c r="F714" s="304"/>
      <c r="G714" s="303"/>
      <c r="H714" s="297"/>
    </row>
    <row r="715" spans="1:8" ht="15">
      <c r="A715" s="301"/>
      <c r="B715" s="302"/>
      <c r="C715" s="302"/>
      <c r="D715" s="302"/>
      <c r="E715" s="303"/>
      <c r="F715" s="304"/>
      <c r="G715" s="303"/>
      <c r="H715" s="297"/>
    </row>
    <row r="716" spans="1:8" ht="15">
      <c r="A716" s="301"/>
      <c r="B716" s="302"/>
      <c r="C716" s="302"/>
      <c r="D716" s="302"/>
      <c r="E716" s="303"/>
      <c r="F716" s="304"/>
      <c r="G716" s="303"/>
      <c r="H716" s="297"/>
    </row>
    <row r="717" spans="1:8" ht="15">
      <c r="A717" s="301"/>
      <c r="B717" s="302"/>
      <c r="C717" s="302"/>
      <c r="D717" s="302"/>
      <c r="E717" s="303"/>
      <c r="F717" s="304"/>
      <c r="G717" s="303"/>
      <c r="H717" s="297"/>
    </row>
    <row r="718" spans="1:8" ht="15">
      <c r="A718" s="301"/>
      <c r="B718" s="302"/>
      <c r="C718" s="302"/>
      <c r="D718" s="302"/>
      <c r="E718" s="303"/>
      <c r="F718" s="304"/>
      <c r="G718" s="303"/>
      <c r="H718" s="297"/>
    </row>
    <row r="719" spans="1:8" ht="15">
      <c r="A719" s="301"/>
      <c r="B719" s="302"/>
      <c r="C719" s="302"/>
      <c r="D719" s="302"/>
      <c r="E719" s="303"/>
      <c r="F719" s="304"/>
      <c r="G719" s="303"/>
      <c r="H719" s="297"/>
    </row>
    <row r="720" spans="1:8" ht="15">
      <c r="A720" s="301"/>
      <c r="B720" s="302"/>
      <c r="C720" s="302"/>
      <c r="D720" s="302"/>
      <c r="E720" s="303"/>
      <c r="F720" s="304"/>
      <c r="G720" s="303"/>
      <c r="H720" s="297"/>
    </row>
    <row r="721" spans="1:8" ht="15">
      <c r="A721" s="301"/>
      <c r="B721" s="302"/>
      <c r="C721" s="302"/>
      <c r="D721" s="302"/>
      <c r="E721" s="303"/>
      <c r="F721" s="304"/>
      <c r="G721" s="303"/>
      <c r="H721" s="297"/>
    </row>
    <row r="722" spans="1:8" ht="15">
      <c r="A722" s="301"/>
      <c r="B722" s="302"/>
      <c r="C722" s="302"/>
      <c r="D722" s="302"/>
      <c r="E722" s="303"/>
      <c r="F722" s="304"/>
      <c r="G722" s="303"/>
      <c r="H722" s="297"/>
    </row>
    <row r="723" spans="1:8" ht="15">
      <c r="A723" s="301"/>
      <c r="B723" s="302"/>
      <c r="C723" s="302"/>
      <c r="D723" s="302"/>
      <c r="E723" s="303"/>
      <c r="F723" s="304"/>
      <c r="G723" s="303"/>
      <c r="H723" s="297"/>
    </row>
    <row r="724" spans="1:8" ht="15">
      <c r="A724" s="301"/>
      <c r="B724" s="302"/>
      <c r="C724" s="302"/>
      <c r="D724" s="302"/>
      <c r="E724" s="303"/>
      <c r="F724" s="304"/>
      <c r="G724" s="303"/>
      <c r="H724" s="297"/>
    </row>
    <row r="725" spans="1:8" ht="15">
      <c r="A725" s="301"/>
      <c r="B725" s="302"/>
      <c r="C725" s="302"/>
      <c r="D725" s="302"/>
      <c r="E725" s="303"/>
      <c r="F725" s="304"/>
      <c r="G725" s="303"/>
      <c r="H725" s="297"/>
    </row>
    <row r="726" spans="1:8" ht="15">
      <c r="A726" s="301"/>
      <c r="B726" s="303"/>
      <c r="C726" s="303"/>
      <c r="D726" s="303"/>
      <c r="E726" s="303"/>
      <c r="F726" s="304"/>
      <c r="G726" s="303"/>
      <c r="H726" s="297"/>
    </row>
    <row r="727" spans="1:8" ht="15">
      <c r="A727" s="301"/>
      <c r="B727" s="302"/>
      <c r="C727" s="302"/>
      <c r="D727" s="302"/>
      <c r="E727" s="303"/>
      <c r="F727" s="304"/>
      <c r="G727" s="303"/>
      <c r="H727" s="297"/>
    </row>
    <row r="728" spans="1:8" ht="15">
      <c r="A728" s="301"/>
      <c r="B728" s="302"/>
      <c r="C728" s="302"/>
      <c r="D728" s="302"/>
      <c r="E728" s="303"/>
      <c r="F728" s="304"/>
      <c r="G728" s="303"/>
      <c r="H728" s="297"/>
    </row>
    <row r="729" spans="1:8" ht="15">
      <c r="A729" s="301"/>
      <c r="B729" s="302"/>
      <c r="C729" s="302"/>
      <c r="D729" s="302"/>
      <c r="E729" s="303"/>
      <c r="F729" s="304"/>
      <c r="G729" s="303"/>
      <c r="H729" s="297"/>
    </row>
    <row r="730" spans="1:8" ht="15">
      <c r="A730" s="301"/>
      <c r="B730" s="302"/>
      <c r="C730" s="302"/>
      <c r="D730" s="302"/>
      <c r="E730" s="303"/>
      <c r="F730" s="304"/>
      <c r="G730" s="303"/>
      <c r="H730" s="297"/>
    </row>
    <row r="731" spans="1:8" ht="15">
      <c r="A731" s="301"/>
      <c r="B731" s="302"/>
      <c r="C731" s="302"/>
      <c r="D731" s="302"/>
      <c r="E731" s="303"/>
      <c r="F731" s="304"/>
      <c r="G731" s="303"/>
      <c r="H731" s="297"/>
    </row>
    <row r="732" spans="1:8" ht="15">
      <c r="A732" s="301"/>
      <c r="B732" s="302"/>
      <c r="C732" s="302"/>
      <c r="D732" s="302"/>
      <c r="E732" s="303"/>
      <c r="F732" s="304"/>
      <c r="G732" s="303"/>
      <c r="H732" s="297"/>
    </row>
    <row r="733" spans="1:8" ht="15">
      <c r="A733" s="301"/>
      <c r="B733" s="302"/>
      <c r="C733" s="302"/>
      <c r="D733" s="302"/>
      <c r="E733" s="303"/>
      <c r="F733" s="304"/>
      <c r="G733" s="303"/>
      <c r="H733" s="297"/>
    </row>
    <row r="734" spans="1:8" ht="15">
      <c r="A734" s="301"/>
      <c r="B734" s="302"/>
      <c r="C734" s="302"/>
      <c r="D734" s="302"/>
      <c r="E734" s="303"/>
      <c r="F734" s="304"/>
      <c r="G734" s="303"/>
      <c r="H734" s="297"/>
    </row>
    <row r="735" spans="1:8" ht="15">
      <c r="A735" s="301"/>
      <c r="B735" s="302"/>
      <c r="C735" s="302"/>
      <c r="D735" s="302"/>
      <c r="E735" s="303"/>
      <c r="F735" s="304"/>
      <c r="G735" s="303"/>
      <c r="H735" s="297"/>
    </row>
    <row r="736" spans="1:8" ht="15">
      <c r="A736" s="301"/>
      <c r="B736" s="302"/>
      <c r="C736" s="302"/>
      <c r="D736" s="302"/>
      <c r="E736" s="303"/>
      <c r="F736" s="304"/>
      <c r="G736" s="303"/>
      <c r="H736" s="297"/>
    </row>
    <row r="737" spans="1:8" ht="15">
      <c r="A737" s="301"/>
      <c r="B737" s="302"/>
      <c r="C737" s="302"/>
      <c r="D737" s="302"/>
      <c r="E737" s="303"/>
      <c r="F737" s="304"/>
      <c r="G737" s="303"/>
      <c r="H737" s="297"/>
    </row>
    <row r="738" spans="1:8" ht="15">
      <c r="A738" s="301"/>
      <c r="B738" s="302"/>
      <c r="C738" s="302"/>
      <c r="D738" s="302"/>
      <c r="E738" s="303"/>
      <c r="F738" s="304"/>
      <c r="G738" s="303"/>
      <c r="H738" s="297"/>
    </row>
    <row r="739" spans="1:8" ht="15">
      <c r="A739" s="301"/>
      <c r="B739" s="302"/>
      <c r="C739" s="302"/>
      <c r="D739" s="302"/>
      <c r="E739" s="303"/>
      <c r="F739" s="304"/>
      <c r="G739" s="303"/>
      <c r="H739" s="297"/>
    </row>
    <row r="740" spans="1:8" ht="15">
      <c r="A740" s="301"/>
      <c r="B740" s="302"/>
      <c r="C740" s="302"/>
      <c r="D740" s="302"/>
      <c r="E740" s="303"/>
      <c r="F740" s="304"/>
      <c r="G740" s="303"/>
      <c r="H740" s="297"/>
    </row>
    <row r="741" spans="1:8" ht="15">
      <c r="A741" s="301"/>
      <c r="B741" s="302"/>
      <c r="C741" s="302"/>
      <c r="D741" s="302"/>
      <c r="E741" s="303"/>
      <c r="F741" s="304"/>
      <c r="G741" s="303"/>
      <c r="H741" s="297"/>
    </row>
    <row r="742" spans="1:8" ht="15">
      <c r="A742" s="301"/>
      <c r="B742" s="302"/>
      <c r="C742" s="302"/>
      <c r="D742" s="302"/>
      <c r="E742" s="303"/>
      <c r="F742" s="304"/>
      <c r="G742" s="303"/>
      <c r="H742" s="297"/>
    </row>
    <row r="743" spans="1:8" ht="15">
      <c r="A743" s="301"/>
      <c r="B743" s="302"/>
      <c r="C743" s="302"/>
      <c r="D743" s="302"/>
      <c r="E743" s="303"/>
      <c r="F743" s="304"/>
      <c r="G743" s="303"/>
      <c r="H743" s="297"/>
    </row>
    <row r="744" spans="1:8" ht="15">
      <c r="A744" s="301"/>
      <c r="B744" s="302"/>
      <c r="C744" s="302"/>
      <c r="D744" s="302"/>
      <c r="E744" s="303"/>
      <c r="F744" s="304"/>
      <c r="G744" s="303"/>
      <c r="H744" s="297"/>
    </row>
    <row r="745" spans="1:8" ht="15">
      <c r="A745" s="301"/>
      <c r="B745" s="302"/>
      <c r="C745" s="302"/>
      <c r="D745" s="302"/>
      <c r="E745" s="303"/>
      <c r="F745" s="304"/>
      <c r="G745" s="303"/>
      <c r="H745" s="297"/>
    </row>
    <row r="746" spans="1:8" ht="15">
      <c r="A746" s="301"/>
      <c r="B746" s="302"/>
      <c r="C746" s="302"/>
      <c r="D746" s="302"/>
      <c r="E746" s="303"/>
      <c r="F746" s="304"/>
      <c r="G746" s="303"/>
      <c r="H746" s="297"/>
    </row>
    <row r="747" spans="1:8" ht="15">
      <c r="A747" s="301"/>
      <c r="B747" s="302"/>
      <c r="C747" s="302"/>
      <c r="D747" s="302"/>
      <c r="E747" s="303"/>
      <c r="F747" s="304"/>
      <c r="G747" s="303"/>
      <c r="H747" s="297"/>
    </row>
    <row r="748" spans="1:8" ht="15">
      <c r="A748" s="301"/>
      <c r="B748" s="302"/>
      <c r="C748" s="302"/>
      <c r="D748" s="302"/>
      <c r="E748" s="303"/>
      <c r="F748" s="304"/>
      <c r="G748" s="303"/>
      <c r="H748" s="297"/>
    </row>
    <row r="749" spans="1:8" ht="15">
      <c r="A749" s="301"/>
      <c r="B749" s="302"/>
      <c r="C749" s="302"/>
      <c r="D749" s="302"/>
      <c r="E749" s="303"/>
      <c r="F749" s="304"/>
      <c r="G749" s="303"/>
      <c r="H749" s="297"/>
    </row>
    <row r="750" spans="1:8" ht="15">
      <c r="A750" s="301"/>
      <c r="B750" s="302"/>
      <c r="C750" s="302"/>
      <c r="D750" s="302"/>
      <c r="E750" s="303"/>
      <c r="F750" s="304"/>
      <c r="G750" s="303"/>
      <c r="H750" s="297"/>
    </row>
    <row r="751" spans="1:8" ht="15">
      <c r="A751" s="301"/>
      <c r="B751" s="302"/>
      <c r="C751" s="302"/>
      <c r="D751" s="302"/>
      <c r="E751" s="303"/>
      <c r="F751" s="304"/>
      <c r="G751" s="303"/>
      <c r="H751" s="297"/>
    </row>
    <row r="752" spans="1:8" ht="15">
      <c r="A752" s="301"/>
      <c r="B752" s="302"/>
      <c r="C752" s="302"/>
      <c r="D752" s="302"/>
      <c r="E752" s="303"/>
      <c r="F752" s="304"/>
      <c r="G752" s="303"/>
      <c r="H752" s="297"/>
    </row>
    <row r="753" spans="1:8" ht="15">
      <c r="A753" s="301"/>
      <c r="B753" s="302"/>
      <c r="C753" s="302"/>
      <c r="D753" s="302"/>
      <c r="E753" s="303"/>
      <c r="F753" s="304"/>
      <c r="G753" s="303"/>
      <c r="H753" s="297"/>
    </row>
    <row r="754" spans="1:8" ht="15">
      <c r="A754" s="301"/>
      <c r="B754" s="302"/>
      <c r="C754" s="302"/>
      <c r="D754" s="302"/>
      <c r="E754" s="303"/>
      <c r="F754" s="304"/>
      <c r="G754" s="303"/>
      <c r="H754" s="297"/>
    </row>
    <row r="755" spans="1:8" ht="15">
      <c r="A755" s="301"/>
      <c r="B755" s="302"/>
      <c r="C755" s="302"/>
      <c r="D755" s="302"/>
      <c r="E755" s="303"/>
      <c r="F755" s="304"/>
      <c r="G755" s="303"/>
      <c r="H755" s="297"/>
    </row>
    <row r="756" spans="1:8" ht="15">
      <c r="A756" s="301"/>
      <c r="B756" s="302"/>
      <c r="C756" s="302"/>
      <c r="D756" s="302"/>
      <c r="E756" s="303"/>
      <c r="F756" s="304"/>
      <c r="G756" s="303"/>
      <c r="H756" s="297"/>
    </row>
    <row r="757" spans="1:8" ht="15">
      <c r="A757" s="301"/>
      <c r="B757" s="302"/>
      <c r="C757" s="302"/>
      <c r="D757" s="302"/>
      <c r="E757" s="303"/>
      <c r="F757" s="304"/>
      <c r="G757" s="303"/>
      <c r="H757" s="297"/>
    </row>
    <row r="758" spans="1:8" ht="15">
      <c r="A758" s="301"/>
      <c r="B758" s="302"/>
      <c r="C758" s="302"/>
      <c r="D758" s="302"/>
      <c r="E758" s="303"/>
      <c r="F758" s="304"/>
      <c r="G758" s="303"/>
      <c r="H758" s="297"/>
    </row>
    <row r="759" spans="1:8" ht="15">
      <c r="A759" s="301"/>
      <c r="B759" s="302"/>
      <c r="C759" s="302"/>
      <c r="D759" s="302"/>
      <c r="E759" s="303"/>
      <c r="F759" s="304"/>
      <c r="G759" s="303"/>
      <c r="H759" s="297"/>
    </row>
    <row r="760" spans="1:8" ht="15">
      <c r="A760" s="301"/>
      <c r="B760" s="302"/>
      <c r="C760" s="302"/>
      <c r="D760" s="302"/>
      <c r="E760" s="303"/>
      <c r="F760" s="304"/>
      <c r="G760" s="303"/>
      <c r="H760" s="297"/>
    </row>
    <row r="761" spans="1:8" ht="15">
      <c r="A761" s="301"/>
      <c r="B761" s="302"/>
      <c r="C761" s="302"/>
      <c r="D761" s="302"/>
      <c r="E761" s="303"/>
      <c r="F761" s="304"/>
      <c r="G761" s="303"/>
      <c r="H761" s="297"/>
    </row>
    <row r="762" spans="1:8" ht="15">
      <c r="A762" s="301"/>
      <c r="B762" s="302"/>
      <c r="C762" s="302"/>
      <c r="D762" s="302"/>
      <c r="E762" s="303"/>
      <c r="F762" s="304"/>
      <c r="G762" s="303"/>
      <c r="H762" s="297"/>
    </row>
    <row r="763" spans="1:8" ht="15">
      <c r="A763" s="301"/>
      <c r="B763" s="302"/>
      <c r="C763" s="302"/>
      <c r="D763" s="302"/>
      <c r="E763" s="303"/>
      <c r="F763" s="304"/>
      <c r="G763" s="303"/>
      <c r="H763" s="297"/>
    </row>
    <row r="764" spans="1:8" ht="15">
      <c r="A764" s="301"/>
      <c r="B764" s="302"/>
      <c r="C764" s="302"/>
      <c r="D764" s="302"/>
      <c r="E764" s="303"/>
      <c r="F764" s="304"/>
      <c r="G764" s="303"/>
      <c r="H764" s="297"/>
    </row>
    <row r="765" spans="1:8" ht="15">
      <c r="A765" s="301"/>
      <c r="B765" s="302"/>
      <c r="C765" s="302"/>
      <c r="D765" s="302"/>
      <c r="E765" s="303"/>
      <c r="F765" s="304"/>
      <c r="G765" s="303"/>
      <c r="H765" s="297"/>
    </row>
    <row r="766" spans="1:8" ht="15">
      <c r="A766" s="301"/>
      <c r="B766" s="302"/>
      <c r="C766" s="302"/>
      <c r="D766" s="302"/>
      <c r="E766" s="303"/>
      <c r="F766" s="304"/>
      <c r="G766" s="303"/>
      <c r="H766" s="297"/>
    </row>
    <row r="767" spans="1:8" ht="15">
      <c r="A767" s="301"/>
      <c r="B767" s="302"/>
      <c r="C767" s="302"/>
      <c r="D767" s="302"/>
      <c r="E767" s="303"/>
      <c r="F767" s="304"/>
      <c r="G767" s="303"/>
      <c r="H767" s="297"/>
    </row>
    <row r="768" spans="1:8" ht="15">
      <c r="A768" s="301"/>
      <c r="B768" s="302"/>
      <c r="C768" s="302"/>
      <c r="D768" s="302"/>
      <c r="E768" s="303"/>
      <c r="F768" s="304"/>
      <c r="G768" s="303"/>
      <c r="H768" s="297"/>
    </row>
    <row r="769" spans="1:8" ht="15">
      <c r="A769" s="301"/>
      <c r="B769" s="302"/>
      <c r="C769" s="302"/>
      <c r="D769" s="302"/>
      <c r="E769" s="303"/>
      <c r="F769" s="304"/>
      <c r="G769" s="303"/>
      <c r="H769" s="297"/>
    </row>
    <row r="770" spans="1:8" ht="15">
      <c r="A770" s="301"/>
      <c r="B770" s="302"/>
      <c r="C770" s="302"/>
      <c r="D770" s="302"/>
      <c r="E770" s="303"/>
      <c r="F770" s="304"/>
      <c r="G770" s="303"/>
      <c r="H770" s="297"/>
    </row>
    <row r="771" spans="1:8" ht="15">
      <c r="A771" s="301"/>
      <c r="B771" s="302"/>
      <c r="C771" s="302"/>
      <c r="D771" s="302"/>
      <c r="E771" s="303"/>
      <c r="F771" s="304"/>
      <c r="G771" s="303"/>
      <c r="H771" s="297"/>
    </row>
    <row r="772" spans="1:8" ht="15">
      <c r="A772" s="301"/>
      <c r="B772" s="302"/>
      <c r="C772" s="302"/>
      <c r="D772" s="302"/>
      <c r="E772" s="303"/>
      <c r="F772" s="304"/>
      <c r="G772" s="303"/>
      <c r="H772" s="297"/>
    </row>
    <row r="773" spans="1:8" ht="15">
      <c r="A773" s="301"/>
      <c r="B773" s="302"/>
      <c r="C773" s="302"/>
      <c r="D773" s="302"/>
      <c r="E773" s="303"/>
      <c r="F773" s="304"/>
      <c r="G773" s="303"/>
      <c r="H773" s="297"/>
    </row>
    <row r="774" spans="1:8" ht="15">
      <c r="A774" s="301"/>
      <c r="B774" s="302"/>
      <c r="C774" s="302"/>
      <c r="D774" s="302"/>
      <c r="E774" s="303"/>
      <c r="F774" s="304"/>
      <c r="G774" s="303"/>
      <c r="H774" s="297"/>
    </row>
    <row r="775" spans="1:8" ht="15">
      <c r="A775" s="301"/>
      <c r="B775" s="302"/>
      <c r="C775" s="302"/>
      <c r="D775" s="302"/>
      <c r="E775" s="303"/>
      <c r="F775" s="304"/>
      <c r="G775" s="303"/>
      <c r="H775" s="297"/>
    </row>
    <row r="776" spans="1:8" ht="15">
      <c r="A776" s="301"/>
      <c r="B776" s="302"/>
      <c r="C776" s="302"/>
      <c r="D776" s="302"/>
      <c r="E776" s="303"/>
      <c r="F776" s="304"/>
      <c r="G776" s="303"/>
      <c r="H776" s="297"/>
    </row>
    <row r="777" spans="1:8" ht="15">
      <c r="A777" s="301"/>
      <c r="B777" s="302"/>
      <c r="C777" s="302"/>
      <c r="D777" s="302"/>
      <c r="E777" s="303"/>
      <c r="F777" s="304"/>
      <c r="G777" s="303"/>
      <c r="H777" s="297"/>
    </row>
    <row r="778" spans="1:8" ht="15">
      <c r="A778" s="301"/>
      <c r="B778" s="302"/>
      <c r="C778" s="302"/>
      <c r="D778" s="302"/>
      <c r="E778" s="303"/>
      <c r="F778" s="304"/>
      <c r="G778" s="303"/>
      <c r="H778" s="297"/>
    </row>
    <row r="779" spans="1:8" ht="15">
      <c r="A779" s="301"/>
      <c r="B779" s="302"/>
      <c r="C779" s="302"/>
      <c r="D779" s="302"/>
      <c r="E779" s="303"/>
      <c r="F779" s="304"/>
      <c r="G779" s="303"/>
      <c r="H779" s="297"/>
    </row>
    <row r="780" spans="1:8" ht="15">
      <c r="A780" s="301"/>
      <c r="B780" s="302"/>
      <c r="C780" s="302"/>
      <c r="D780" s="302"/>
      <c r="E780" s="303"/>
      <c r="F780" s="304"/>
      <c r="G780" s="303"/>
      <c r="H780" s="297"/>
    </row>
    <row r="781" spans="1:8" ht="15">
      <c r="A781" s="301"/>
      <c r="B781" s="302"/>
      <c r="C781" s="302"/>
      <c r="D781" s="302"/>
      <c r="E781" s="303"/>
      <c r="F781" s="304"/>
      <c r="G781" s="303"/>
      <c r="H781" s="297"/>
    </row>
    <row r="782" spans="1:8" ht="15">
      <c r="A782" s="301"/>
      <c r="B782" s="302"/>
      <c r="C782" s="302"/>
      <c r="D782" s="302"/>
      <c r="E782" s="303"/>
      <c r="F782" s="304"/>
      <c r="G782" s="303"/>
      <c r="H782" s="297"/>
    </row>
    <row r="783" spans="1:8" ht="15">
      <c r="A783" s="301"/>
      <c r="B783" s="302"/>
      <c r="C783" s="302"/>
      <c r="D783" s="302"/>
      <c r="E783" s="303"/>
      <c r="F783" s="304"/>
      <c r="G783" s="303"/>
      <c r="H783" s="297"/>
    </row>
    <row r="784" spans="1:8" ht="15">
      <c r="A784" s="301"/>
      <c r="B784" s="302"/>
      <c r="C784" s="302"/>
      <c r="D784" s="302"/>
      <c r="E784" s="303"/>
      <c r="F784" s="304"/>
      <c r="G784" s="303"/>
      <c r="H784" s="297"/>
    </row>
    <row r="785" spans="1:8" ht="15">
      <c r="A785" s="301"/>
      <c r="B785" s="302"/>
      <c r="C785" s="302"/>
      <c r="D785" s="302"/>
      <c r="E785" s="303"/>
      <c r="F785" s="304"/>
      <c r="G785" s="303"/>
      <c r="H785" s="297"/>
    </row>
    <row r="786" spans="1:8" ht="15">
      <c r="A786" s="301"/>
      <c r="B786" s="302"/>
      <c r="C786" s="302"/>
      <c r="D786" s="302"/>
      <c r="E786" s="303"/>
      <c r="F786" s="304"/>
      <c r="G786" s="303"/>
      <c r="H786" s="297"/>
    </row>
    <row r="787" spans="1:8" ht="15">
      <c r="A787" s="301"/>
      <c r="B787" s="302"/>
      <c r="C787" s="302"/>
      <c r="D787" s="302"/>
      <c r="E787" s="303"/>
      <c r="F787" s="304"/>
      <c r="G787" s="303"/>
      <c r="H787" s="297"/>
    </row>
    <row r="788" spans="1:8" ht="15">
      <c r="A788" s="301"/>
      <c r="B788" s="302"/>
      <c r="C788" s="302"/>
      <c r="D788" s="302"/>
      <c r="E788" s="303"/>
      <c r="F788" s="304"/>
      <c r="G788" s="303"/>
      <c r="H788" s="297"/>
    </row>
    <row r="789" spans="1:8" ht="15">
      <c r="A789" s="301"/>
      <c r="B789" s="302"/>
      <c r="C789" s="302"/>
      <c r="D789" s="302"/>
      <c r="E789" s="303"/>
      <c r="F789" s="304"/>
      <c r="G789" s="303"/>
      <c r="H789" s="297"/>
    </row>
    <row r="790" spans="1:8" ht="15">
      <c r="A790" s="301"/>
      <c r="B790" s="302"/>
      <c r="C790" s="302"/>
      <c r="D790" s="302"/>
      <c r="E790" s="303"/>
      <c r="F790" s="304"/>
      <c r="G790" s="303"/>
      <c r="H790" s="297"/>
    </row>
    <row r="791" spans="1:8" ht="15">
      <c r="A791" s="301"/>
      <c r="B791" s="302"/>
      <c r="C791" s="302"/>
      <c r="D791" s="302"/>
      <c r="E791" s="303"/>
      <c r="F791" s="304"/>
      <c r="G791" s="303"/>
      <c r="H791" s="297"/>
    </row>
    <row r="792" spans="1:8" ht="15">
      <c r="A792" s="301"/>
      <c r="B792" s="302"/>
      <c r="C792" s="302"/>
      <c r="D792" s="302"/>
      <c r="E792" s="303"/>
      <c r="F792" s="304"/>
      <c r="G792" s="303"/>
      <c r="H792" s="297"/>
    </row>
    <row r="793" spans="1:8" ht="15">
      <c r="A793" s="301"/>
      <c r="B793" s="302"/>
      <c r="C793" s="302"/>
      <c r="D793" s="302"/>
      <c r="E793" s="303"/>
      <c r="F793" s="304"/>
      <c r="G793" s="303"/>
      <c r="H793" s="297"/>
    </row>
    <row r="794" spans="1:8" ht="15">
      <c r="A794" s="301"/>
      <c r="B794" s="302"/>
      <c r="C794" s="302"/>
      <c r="D794" s="302"/>
      <c r="E794" s="303"/>
      <c r="F794" s="304"/>
      <c r="G794" s="303"/>
      <c r="H794" s="297"/>
    </row>
    <row r="795" spans="1:8" ht="15">
      <c r="A795" s="301"/>
      <c r="B795" s="302"/>
      <c r="C795" s="302"/>
      <c r="D795" s="302"/>
      <c r="E795" s="303"/>
      <c r="F795" s="304"/>
      <c r="G795" s="303"/>
      <c r="H795" s="297"/>
    </row>
    <row r="796" spans="1:8" ht="15">
      <c r="A796" s="301"/>
      <c r="B796" s="302"/>
      <c r="C796" s="302"/>
      <c r="D796" s="302"/>
      <c r="E796" s="303"/>
      <c r="F796" s="304"/>
      <c r="G796" s="303"/>
      <c r="H796" s="297"/>
    </row>
    <row r="797" spans="1:8" ht="15">
      <c r="A797" s="301"/>
      <c r="B797" s="302"/>
      <c r="C797" s="302"/>
      <c r="D797" s="302"/>
      <c r="E797" s="303"/>
      <c r="F797" s="304"/>
      <c r="G797" s="303"/>
      <c r="H797" s="297"/>
    </row>
    <row r="798" spans="1:8" ht="15">
      <c r="A798" s="301"/>
      <c r="B798" s="302"/>
      <c r="C798" s="302"/>
      <c r="D798" s="302"/>
      <c r="E798" s="303"/>
      <c r="F798" s="304"/>
      <c r="G798" s="303"/>
      <c r="H798" s="297"/>
    </row>
    <row r="799" spans="1:8" ht="15">
      <c r="A799" s="301"/>
      <c r="B799" s="302"/>
      <c r="C799" s="302"/>
      <c r="D799" s="302"/>
      <c r="E799" s="303"/>
      <c r="F799" s="304"/>
      <c r="G799" s="303"/>
      <c r="H799" s="297"/>
    </row>
    <row r="800" spans="1:8" ht="15">
      <c r="A800" s="301"/>
      <c r="B800" s="302"/>
      <c r="C800" s="302"/>
      <c r="D800" s="302"/>
      <c r="E800" s="303"/>
      <c r="F800" s="304"/>
      <c r="G800" s="303"/>
      <c r="H800" s="297"/>
    </row>
    <row r="801" spans="1:8" ht="15">
      <c r="A801" s="301"/>
      <c r="B801" s="302"/>
      <c r="C801" s="302"/>
      <c r="D801" s="302"/>
      <c r="E801" s="303"/>
      <c r="F801" s="304"/>
      <c r="G801" s="303"/>
      <c r="H801" s="297"/>
    </row>
    <row r="802" spans="1:8" ht="15">
      <c r="A802" s="301"/>
      <c r="B802" s="302"/>
      <c r="C802" s="302"/>
      <c r="D802" s="302"/>
      <c r="E802" s="303"/>
      <c r="F802" s="304"/>
      <c r="G802" s="303"/>
      <c r="H802" s="297"/>
    </row>
    <row r="803" spans="1:8" ht="15">
      <c r="A803" s="301"/>
      <c r="B803" s="302"/>
      <c r="C803" s="302"/>
      <c r="D803" s="302"/>
      <c r="E803" s="303"/>
      <c r="F803" s="304"/>
      <c r="G803" s="303"/>
      <c r="H803" s="297"/>
    </row>
    <row r="804" spans="1:8" ht="15">
      <c r="A804" s="301"/>
      <c r="B804" s="302"/>
      <c r="C804" s="302"/>
      <c r="D804" s="302"/>
      <c r="E804" s="303"/>
      <c r="F804" s="304"/>
      <c r="G804" s="303"/>
      <c r="H804" s="297"/>
    </row>
    <row r="805" spans="1:8" ht="15">
      <c r="A805" s="301"/>
      <c r="B805" s="302"/>
      <c r="C805" s="302"/>
      <c r="D805" s="302"/>
      <c r="E805" s="303"/>
      <c r="F805" s="304"/>
      <c r="G805" s="303"/>
      <c r="H805" s="297"/>
    </row>
    <row r="806" spans="1:8" ht="15">
      <c r="A806" s="301"/>
      <c r="B806" s="302"/>
      <c r="C806" s="302"/>
      <c r="D806" s="302"/>
      <c r="E806" s="303"/>
      <c r="F806" s="304"/>
      <c r="G806" s="303"/>
      <c r="H806" s="297"/>
    </row>
    <row r="807" spans="1:8" ht="15">
      <c r="A807" s="301"/>
      <c r="B807" s="302"/>
      <c r="C807" s="302"/>
      <c r="D807" s="302"/>
      <c r="E807" s="303"/>
      <c r="F807" s="304"/>
      <c r="G807" s="303"/>
      <c r="H807" s="297"/>
    </row>
    <row r="808" spans="1:8" ht="15">
      <c r="A808" s="301"/>
      <c r="B808" s="302"/>
      <c r="C808" s="302"/>
      <c r="D808" s="302"/>
      <c r="E808" s="303"/>
      <c r="F808" s="304"/>
      <c r="G808" s="303"/>
      <c r="H808" s="297"/>
    </row>
    <row r="809" spans="1:8" ht="15">
      <c r="A809" s="301"/>
      <c r="B809" s="302"/>
      <c r="C809" s="302"/>
      <c r="D809" s="302"/>
      <c r="E809" s="303"/>
      <c r="F809" s="304"/>
      <c r="G809" s="303"/>
      <c r="H809" s="297"/>
    </row>
    <row r="810" spans="1:8" ht="15">
      <c r="A810" s="301"/>
      <c r="B810" s="302"/>
      <c r="C810" s="302"/>
      <c r="D810" s="302"/>
      <c r="E810" s="303"/>
      <c r="F810" s="304"/>
      <c r="G810" s="303"/>
      <c r="H810" s="297"/>
    </row>
    <row r="811" spans="1:8" ht="15">
      <c r="A811" s="301"/>
      <c r="B811" s="302"/>
      <c r="C811" s="302"/>
      <c r="D811" s="302"/>
      <c r="E811" s="303"/>
      <c r="F811" s="304"/>
      <c r="G811" s="303"/>
      <c r="H811" s="297"/>
    </row>
    <row r="812" spans="1:8" ht="15">
      <c r="A812" s="301"/>
      <c r="B812" s="302"/>
      <c r="C812" s="302"/>
      <c r="D812" s="302"/>
      <c r="E812" s="303"/>
      <c r="F812" s="304"/>
      <c r="G812" s="303"/>
      <c r="H812" s="297"/>
    </row>
    <row r="813" spans="1:8" ht="15">
      <c r="A813" s="301"/>
      <c r="B813" s="302"/>
      <c r="C813" s="302"/>
      <c r="D813" s="302"/>
      <c r="E813" s="303"/>
      <c r="F813" s="304"/>
      <c r="G813" s="303"/>
      <c r="H813" s="297"/>
    </row>
    <row r="814" spans="1:8" ht="15">
      <c r="A814" s="301"/>
      <c r="B814" s="302"/>
      <c r="C814" s="302"/>
      <c r="D814" s="302"/>
      <c r="E814" s="303"/>
      <c r="F814" s="304"/>
      <c r="G814" s="303"/>
      <c r="H814" s="297"/>
    </row>
    <row r="815" spans="1:8" ht="15">
      <c r="A815" s="301"/>
      <c r="B815" s="302"/>
      <c r="C815" s="302"/>
      <c r="D815" s="302"/>
      <c r="E815" s="303"/>
      <c r="F815" s="304"/>
      <c r="G815" s="303"/>
      <c r="H815" s="297"/>
    </row>
    <row r="816" spans="1:8" ht="15">
      <c r="A816" s="301"/>
      <c r="B816" s="302"/>
      <c r="C816" s="302"/>
      <c r="D816" s="302"/>
      <c r="E816" s="303"/>
      <c r="F816" s="304"/>
      <c r="G816" s="303"/>
      <c r="H816" s="297"/>
    </row>
    <row r="817" spans="1:8" ht="15">
      <c r="A817" s="301"/>
      <c r="B817" s="302"/>
      <c r="C817" s="302"/>
      <c r="D817" s="302"/>
      <c r="E817" s="303"/>
      <c r="F817" s="304"/>
      <c r="G817" s="303"/>
      <c r="H817" s="297"/>
    </row>
    <row r="818" spans="1:8" ht="15">
      <c r="A818" s="301"/>
      <c r="B818" s="302"/>
      <c r="C818" s="302"/>
      <c r="D818" s="302"/>
      <c r="E818" s="303"/>
      <c r="F818" s="304"/>
      <c r="G818" s="303"/>
      <c r="H818" s="297"/>
    </row>
    <row r="819" spans="1:8" ht="15">
      <c r="A819" s="301"/>
      <c r="B819" s="302"/>
      <c r="C819" s="302"/>
      <c r="D819" s="302"/>
      <c r="E819" s="303"/>
      <c r="F819" s="304"/>
      <c r="G819" s="303"/>
      <c r="H819" s="297"/>
    </row>
    <row r="820" spans="1:8" ht="15">
      <c r="A820" s="301"/>
      <c r="B820" s="302"/>
      <c r="C820" s="302"/>
      <c r="D820" s="302"/>
      <c r="E820" s="303"/>
      <c r="F820" s="304"/>
      <c r="G820" s="303"/>
      <c r="H820" s="297"/>
    </row>
    <row r="821" spans="1:8" ht="15">
      <c r="A821" s="301"/>
      <c r="B821" s="302"/>
      <c r="C821" s="302"/>
      <c r="D821" s="302"/>
      <c r="E821" s="303"/>
      <c r="F821" s="304"/>
      <c r="G821" s="303"/>
      <c r="H821" s="297"/>
    </row>
    <row r="822" spans="1:8" ht="15">
      <c r="A822" s="301"/>
      <c r="B822" s="302"/>
      <c r="C822" s="302"/>
      <c r="D822" s="302"/>
      <c r="E822" s="303"/>
      <c r="F822" s="304"/>
      <c r="G822" s="303"/>
      <c r="H822" s="297"/>
    </row>
    <row r="823" spans="1:8" ht="15">
      <c r="A823" s="301"/>
      <c r="B823" s="302"/>
      <c r="C823" s="302"/>
      <c r="D823" s="302"/>
      <c r="E823" s="303"/>
      <c r="F823" s="304"/>
      <c r="G823" s="303"/>
      <c r="H823" s="297"/>
    </row>
    <row r="824" spans="1:8" ht="15">
      <c r="A824" s="301"/>
      <c r="B824" s="302"/>
      <c r="C824" s="302"/>
      <c r="D824" s="302"/>
      <c r="E824" s="303"/>
      <c r="F824" s="304"/>
      <c r="G824" s="303"/>
      <c r="H824" s="297"/>
    </row>
    <row r="825" spans="1:8" ht="15">
      <c r="A825" s="301"/>
      <c r="B825" s="302"/>
      <c r="C825" s="302"/>
      <c r="D825" s="302"/>
      <c r="E825" s="303"/>
      <c r="F825" s="304"/>
      <c r="G825" s="303"/>
      <c r="H825" s="297"/>
    </row>
    <row r="826" spans="1:8" ht="15">
      <c r="A826" s="301"/>
      <c r="B826" s="302"/>
      <c r="C826" s="302"/>
      <c r="D826" s="302"/>
      <c r="E826" s="303"/>
      <c r="F826" s="304"/>
      <c r="G826" s="303"/>
      <c r="H826" s="297"/>
    </row>
    <row r="827" spans="1:8" ht="15">
      <c r="A827" s="301"/>
      <c r="B827" s="302"/>
      <c r="C827" s="302"/>
      <c r="D827" s="302"/>
      <c r="E827" s="303"/>
      <c r="F827" s="304"/>
      <c r="G827" s="303"/>
      <c r="H827" s="297"/>
    </row>
    <row r="828" spans="1:8" ht="15">
      <c r="A828" s="301"/>
      <c r="B828" s="302"/>
      <c r="C828" s="302"/>
      <c r="D828" s="302"/>
      <c r="E828" s="303"/>
      <c r="F828" s="304"/>
      <c r="G828" s="303"/>
      <c r="H828" s="297"/>
    </row>
    <row r="829" spans="1:8" ht="15">
      <c r="A829" s="301"/>
      <c r="B829" s="302"/>
      <c r="C829" s="302"/>
      <c r="D829" s="302"/>
      <c r="E829" s="303"/>
      <c r="F829" s="304"/>
      <c r="G829" s="303"/>
      <c r="H829" s="297"/>
    </row>
    <row r="830" spans="1:8" ht="15">
      <c r="A830" s="301"/>
      <c r="B830" s="302"/>
      <c r="C830" s="302"/>
      <c r="D830" s="302"/>
      <c r="E830" s="303"/>
      <c r="F830" s="304"/>
      <c r="G830" s="303"/>
      <c r="H830" s="297"/>
    </row>
    <row r="831" spans="1:8" ht="15">
      <c r="A831" s="301"/>
      <c r="B831" s="302"/>
      <c r="C831" s="302"/>
      <c r="D831" s="302"/>
      <c r="E831" s="303"/>
      <c r="F831" s="304"/>
      <c r="G831" s="303"/>
      <c r="H831" s="297"/>
    </row>
    <row r="832" spans="1:8" ht="15">
      <c r="A832" s="301"/>
      <c r="B832" s="302"/>
      <c r="C832" s="302"/>
      <c r="D832" s="302"/>
      <c r="E832" s="303"/>
      <c r="F832" s="304"/>
      <c r="G832" s="303"/>
      <c r="H832" s="297"/>
    </row>
    <row r="833" spans="1:8" ht="15">
      <c r="A833" s="301"/>
      <c r="B833" s="302"/>
      <c r="C833" s="302"/>
      <c r="D833" s="302"/>
      <c r="E833" s="303"/>
      <c r="F833" s="304"/>
      <c r="G833" s="303"/>
      <c r="H833" s="297"/>
    </row>
    <row r="834" spans="1:8" ht="15">
      <c r="A834" s="301"/>
      <c r="B834" s="302"/>
      <c r="C834" s="302"/>
      <c r="D834" s="302"/>
      <c r="E834" s="303"/>
      <c r="F834" s="304"/>
      <c r="G834" s="303"/>
      <c r="H834" s="297"/>
    </row>
    <row r="835" spans="1:8" ht="15">
      <c r="A835" s="301"/>
      <c r="B835" s="302"/>
      <c r="C835" s="302"/>
      <c r="D835" s="302"/>
      <c r="E835" s="303"/>
      <c r="F835" s="304"/>
      <c r="G835" s="303"/>
      <c r="H835" s="297"/>
    </row>
    <row r="836" spans="1:8" ht="15">
      <c r="A836" s="301"/>
      <c r="B836" s="302"/>
      <c r="C836" s="302"/>
      <c r="D836" s="302"/>
      <c r="E836" s="303"/>
      <c r="F836" s="304"/>
      <c r="G836" s="303"/>
      <c r="H836" s="297"/>
    </row>
    <row r="837" spans="1:8" ht="15">
      <c r="A837" s="301"/>
      <c r="B837" s="302"/>
      <c r="C837" s="302"/>
      <c r="D837" s="302"/>
      <c r="E837" s="303"/>
      <c r="F837" s="304"/>
      <c r="G837" s="303"/>
      <c r="H837" s="297"/>
    </row>
    <row r="838" spans="1:8" ht="15">
      <c r="A838" s="301"/>
      <c r="B838" s="302"/>
      <c r="C838" s="302"/>
      <c r="D838" s="302"/>
      <c r="E838" s="303"/>
      <c r="F838" s="304"/>
      <c r="G838" s="303"/>
      <c r="H838" s="297"/>
    </row>
    <row r="839" spans="1:8" ht="15">
      <c r="A839" s="301"/>
      <c r="B839" s="302"/>
      <c r="C839" s="302"/>
      <c r="D839" s="302"/>
      <c r="E839" s="303"/>
      <c r="F839" s="304"/>
      <c r="G839" s="303"/>
      <c r="H839" s="297"/>
    </row>
    <row r="840" spans="1:8" ht="15">
      <c r="A840" s="301"/>
      <c r="B840" s="302"/>
      <c r="C840" s="302"/>
      <c r="D840" s="302"/>
      <c r="E840" s="303"/>
      <c r="F840" s="304"/>
      <c r="G840" s="303"/>
      <c r="H840" s="297"/>
    </row>
    <row r="841" spans="1:8" ht="15">
      <c r="A841" s="301"/>
      <c r="B841" s="302"/>
      <c r="C841" s="302"/>
      <c r="D841" s="302"/>
      <c r="E841" s="303"/>
      <c r="F841" s="304"/>
      <c r="G841" s="303"/>
      <c r="H841" s="297"/>
    </row>
    <row r="842" spans="1:8" ht="15">
      <c r="A842" s="301"/>
      <c r="B842" s="302"/>
      <c r="C842" s="302"/>
      <c r="D842" s="302"/>
      <c r="E842" s="303"/>
      <c r="F842" s="304"/>
      <c r="G842" s="303"/>
      <c r="H842" s="297"/>
    </row>
    <row r="843" spans="1:8" ht="15">
      <c r="A843" s="301"/>
      <c r="B843" s="302"/>
      <c r="C843" s="302"/>
      <c r="D843" s="302"/>
      <c r="E843" s="303"/>
      <c r="F843" s="304"/>
      <c r="G843" s="303"/>
      <c r="H843" s="297"/>
    </row>
    <row r="844" spans="1:8" ht="15">
      <c r="A844" s="301"/>
      <c r="B844" s="302"/>
      <c r="C844" s="302"/>
      <c r="D844" s="302"/>
      <c r="E844" s="303"/>
      <c r="F844" s="304"/>
      <c r="G844" s="303"/>
      <c r="H844" s="297"/>
    </row>
    <row r="845" spans="1:8" ht="15">
      <c r="A845" s="301"/>
      <c r="B845" s="302"/>
      <c r="C845" s="302"/>
      <c r="D845" s="302"/>
      <c r="E845" s="303"/>
      <c r="F845" s="304"/>
      <c r="G845" s="303"/>
      <c r="H845" s="297"/>
    </row>
    <row r="846" spans="1:8" ht="15">
      <c r="A846" s="301"/>
      <c r="B846" s="302"/>
      <c r="C846" s="302"/>
      <c r="D846" s="302"/>
      <c r="E846" s="303"/>
      <c r="F846" s="304"/>
      <c r="G846" s="303"/>
      <c r="H846" s="297"/>
    </row>
    <row r="847" spans="1:8" ht="15">
      <c r="A847" s="301"/>
      <c r="B847" s="302"/>
      <c r="C847" s="302"/>
      <c r="D847" s="302"/>
      <c r="E847" s="303"/>
      <c r="F847" s="304"/>
      <c r="G847" s="303"/>
      <c r="H847" s="297"/>
    </row>
    <row r="848" spans="1:8" ht="15">
      <c r="A848" s="301"/>
      <c r="B848" s="302"/>
      <c r="C848" s="302"/>
      <c r="D848" s="302"/>
      <c r="E848" s="303"/>
      <c r="F848" s="304"/>
      <c r="G848" s="303"/>
      <c r="H848" s="297"/>
    </row>
    <row r="849" spans="1:8" ht="15">
      <c r="A849" s="301"/>
      <c r="B849" s="302"/>
      <c r="C849" s="302"/>
      <c r="D849" s="302"/>
      <c r="E849" s="303"/>
      <c r="F849" s="304"/>
      <c r="G849" s="303"/>
      <c r="H849" s="297"/>
    </row>
    <row r="850" spans="1:8" ht="15">
      <c r="A850" s="301"/>
      <c r="B850" s="302"/>
      <c r="C850" s="302"/>
      <c r="D850" s="302"/>
      <c r="E850" s="303"/>
      <c r="F850" s="304"/>
      <c r="G850" s="303"/>
      <c r="H850" s="297"/>
    </row>
    <row r="851" spans="1:8" ht="15">
      <c r="A851" s="301"/>
      <c r="B851" s="302"/>
      <c r="C851" s="302"/>
      <c r="D851" s="302"/>
      <c r="E851" s="303"/>
      <c r="F851" s="304"/>
      <c r="G851" s="303"/>
      <c r="H851" s="297"/>
    </row>
    <row r="852" spans="1:8" ht="15">
      <c r="A852" s="301"/>
      <c r="B852" s="302"/>
      <c r="C852" s="302"/>
      <c r="D852" s="302"/>
      <c r="E852" s="303"/>
      <c r="F852" s="304"/>
      <c r="G852" s="303"/>
      <c r="H852" s="297"/>
    </row>
    <row r="853" spans="1:8" ht="15">
      <c r="A853" s="301"/>
      <c r="B853" s="302"/>
      <c r="C853" s="302"/>
      <c r="D853" s="302"/>
      <c r="E853" s="303"/>
      <c r="F853" s="304"/>
      <c r="G853" s="303"/>
      <c r="H853" s="297"/>
    </row>
    <row r="854" spans="1:8" ht="15">
      <c r="A854" s="301"/>
      <c r="B854" s="302"/>
      <c r="C854" s="302"/>
      <c r="D854" s="302"/>
      <c r="E854" s="303"/>
      <c r="F854" s="304"/>
      <c r="G854" s="303"/>
      <c r="H854" s="297"/>
    </row>
    <row r="855" spans="1:8" ht="15">
      <c r="A855" s="301"/>
      <c r="B855" s="302"/>
      <c r="C855" s="302"/>
      <c r="D855" s="302"/>
      <c r="E855" s="303"/>
      <c r="F855" s="304"/>
      <c r="G855" s="303"/>
      <c r="H855" s="297"/>
    </row>
    <row r="856" spans="1:8" ht="15">
      <c r="A856" s="301"/>
      <c r="B856" s="302"/>
      <c r="C856" s="302"/>
      <c r="D856" s="302"/>
      <c r="E856" s="303"/>
      <c r="F856" s="304"/>
      <c r="G856" s="303"/>
      <c r="H856" s="297"/>
    </row>
    <row r="857" spans="1:8" ht="15">
      <c r="A857" s="301"/>
      <c r="B857" s="302"/>
      <c r="C857" s="302"/>
      <c r="D857" s="302"/>
      <c r="E857" s="303"/>
      <c r="F857" s="304"/>
      <c r="G857" s="303"/>
      <c r="H857" s="297"/>
    </row>
    <row r="858" spans="1:8" ht="15">
      <c r="A858" s="301"/>
      <c r="B858" s="302"/>
      <c r="C858" s="302"/>
      <c r="D858" s="302"/>
      <c r="E858" s="303"/>
      <c r="F858" s="304"/>
      <c r="G858" s="303"/>
      <c r="H858" s="297"/>
    </row>
    <row r="859" spans="1:8" ht="15">
      <c r="A859" s="301"/>
      <c r="B859" s="302"/>
      <c r="C859" s="302"/>
      <c r="D859" s="302"/>
      <c r="E859" s="303"/>
      <c r="F859" s="304"/>
      <c r="G859" s="303"/>
      <c r="H859" s="297"/>
    </row>
    <row r="860" spans="1:8" ht="15">
      <c r="A860" s="301"/>
      <c r="B860" s="302"/>
      <c r="C860" s="302"/>
      <c r="D860" s="302"/>
      <c r="E860" s="303"/>
      <c r="F860" s="304"/>
      <c r="G860" s="303"/>
      <c r="H860" s="297"/>
    </row>
    <row r="861" spans="1:8" ht="15">
      <c r="A861" s="301"/>
      <c r="B861" s="302"/>
      <c r="C861" s="302"/>
      <c r="D861" s="302"/>
      <c r="E861" s="303"/>
      <c r="F861" s="304"/>
      <c r="G861" s="303"/>
      <c r="H861" s="297"/>
    </row>
    <row r="862" spans="1:8" ht="15">
      <c r="A862" s="301"/>
      <c r="B862" s="302"/>
      <c r="C862" s="302"/>
      <c r="D862" s="302"/>
      <c r="E862" s="303"/>
      <c r="F862" s="304"/>
      <c r="G862" s="303"/>
      <c r="H862" s="297"/>
    </row>
    <row r="863" spans="1:8" ht="15">
      <c r="A863" s="301"/>
      <c r="B863" s="302"/>
      <c r="C863" s="302"/>
      <c r="D863" s="302"/>
      <c r="E863" s="303"/>
      <c r="F863" s="304"/>
      <c r="G863" s="303"/>
      <c r="H863" s="297"/>
    </row>
    <row r="864" spans="1:8" ht="15">
      <c r="A864" s="301"/>
      <c r="B864" s="302"/>
      <c r="C864" s="302"/>
      <c r="D864" s="302"/>
      <c r="E864" s="303"/>
      <c r="F864" s="304"/>
      <c r="G864" s="303"/>
      <c r="H864" s="297"/>
    </row>
    <row r="865" spans="1:8" ht="15">
      <c r="A865" s="301"/>
      <c r="B865" s="302"/>
      <c r="C865" s="302"/>
      <c r="D865" s="302"/>
      <c r="E865" s="303"/>
      <c r="F865" s="304"/>
      <c r="G865" s="303"/>
      <c r="H865" s="297"/>
    </row>
    <row r="866" spans="1:8" ht="15">
      <c r="A866" s="301"/>
      <c r="B866" s="302"/>
      <c r="C866" s="302"/>
      <c r="D866" s="302"/>
      <c r="E866" s="303"/>
      <c r="F866" s="304"/>
      <c r="G866" s="303"/>
      <c r="H866" s="297"/>
    </row>
    <row r="867" spans="1:8" ht="15">
      <c r="A867" s="301"/>
      <c r="B867" s="302"/>
      <c r="C867" s="302"/>
      <c r="D867" s="302"/>
      <c r="E867" s="303"/>
      <c r="F867" s="304"/>
      <c r="G867" s="303"/>
      <c r="H867" s="297"/>
    </row>
    <row r="868" spans="1:8" ht="15">
      <c r="A868" s="301"/>
      <c r="B868" s="302"/>
      <c r="C868" s="302"/>
      <c r="D868" s="302"/>
      <c r="E868" s="303"/>
      <c r="F868" s="304"/>
      <c r="G868" s="303"/>
      <c r="H868" s="297"/>
    </row>
    <row r="869" spans="1:8" ht="15">
      <c r="A869" s="301"/>
      <c r="B869" s="302"/>
      <c r="C869" s="302"/>
      <c r="D869" s="302"/>
      <c r="E869" s="303"/>
      <c r="F869" s="304"/>
      <c r="G869" s="303"/>
      <c r="H869" s="297"/>
    </row>
    <row r="870" spans="1:8" ht="15">
      <c r="A870" s="301"/>
      <c r="B870" s="302"/>
      <c r="C870" s="302"/>
      <c r="D870" s="302"/>
      <c r="E870" s="303"/>
      <c r="F870" s="304"/>
      <c r="G870" s="303"/>
      <c r="H870" s="297"/>
    </row>
    <row r="871" spans="1:8" ht="15">
      <c r="A871" s="301"/>
      <c r="B871" s="302"/>
      <c r="C871" s="302"/>
      <c r="D871" s="302"/>
      <c r="E871" s="303"/>
      <c r="F871" s="304"/>
      <c r="G871" s="303"/>
      <c r="H871" s="297"/>
    </row>
    <row r="872" spans="1:8" ht="15">
      <c r="A872" s="301"/>
      <c r="B872" s="302"/>
      <c r="C872" s="302"/>
      <c r="D872" s="302"/>
      <c r="E872" s="303"/>
      <c r="F872" s="304"/>
      <c r="G872" s="303"/>
      <c r="H872" s="297"/>
    </row>
    <row r="873" spans="1:8" ht="15">
      <c r="A873" s="301"/>
      <c r="B873" s="302"/>
      <c r="C873" s="302"/>
      <c r="D873" s="302"/>
      <c r="E873" s="303"/>
      <c r="F873" s="304"/>
      <c r="G873" s="303"/>
      <c r="H873" s="297"/>
    </row>
    <row r="874" spans="1:8" ht="15">
      <c r="A874" s="301"/>
      <c r="B874" s="302"/>
      <c r="C874" s="302"/>
      <c r="D874" s="302"/>
      <c r="E874" s="303"/>
      <c r="F874" s="304"/>
      <c r="G874" s="303"/>
      <c r="H874" s="297"/>
    </row>
    <row r="875" spans="1:8" ht="15">
      <c r="A875" s="301"/>
      <c r="B875" s="302"/>
      <c r="C875" s="302"/>
      <c r="D875" s="302"/>
      <c r="E875" s="303"/>
      <c r="F875" s="304"/>
      <c r="G875" s="303"/>
      <c r="H875" s="297"/>
    </row>
    <row r="876" spans="1:8" ht="15">
      <c r="A876" s="301"/>
      <c r="B876" s="302"/>
      <c r="C876" s="302"/>
      <c r="D876" s="302"/>
      <c r="E876" s="303"/>
      <c r="F876" s="304"/>
      <c r="G876" s="303"/>
      <c r="H876" s="297"/>
    </row>
    <row r="877" spans="1:8" ht="15">
      <c r="A877" s="301"/>
      <c r="B877" s="302"/>
      <c r="C877" s="302"/>
      <c r="D877" s="302"/>
      <c r="E877" s="303"/>
      <c r="F877" s="304"/>
      <c r="G877" s="303"/>
      <c r="H877" s="297"/>
    </row>
    <row r="878" spans="1:8" ht="15">
      <c r="A878" s="301"/>
      <c r="B878" s="302"/>
      <c r="C878" s="302"/>
      <c r="D878" s="302"/>
      <c r="E878" s="303"/>
      <c r="F878" s="304"/>
      <c r="G878" s="303"/>
      <c r="H878" s="297"/>
    </row>
    <row r="879" spans="1:8" ht="15">
      <c r="A879" s="301"/>
      <c r="B879" s="302"/>
      <c r="C879" s="302"/>
      <c r="D879" s="302"/>
      <c r="E879" s="303"/>
      <c r="F879" s="304"/>
      <c r="G879" s="303"/>
      <c r="H879" s="297"/>
    </row>
    <row r="880" spans="1:8" ht="15">
      <c r="A880" s="301"/>
      <c r="B880" s="302"/>
      <c r="C880" s="302"/>
      <c r="D880" s="302"/>
      <c r="E880" s="303"/>
      <c r="F880" s="304"/>
      <c r="G880" s="303"/>
      <c r="H880" s="297"/>
    </row>
    <row r="881" spans="1:8" ht="15">
      <c r="A881" s="301"/>
      <c r="B881" s="302"/>
      <c r="C881" s="302"/>
      <c r="D881" s="302"/>
      <c r="E881" s="303"/>
      <c r="F881" s="304"/>
      <c r="G881" s="303"/>
      <c r="H881" s="297"/>
    </row>
    <row r="882" spans="1:8" ht="15">
      <c r="A882" s="301"/>
      <c r="B882" s="302"/>
      <c r="C882" s="302"/>
      <c r="D882" s="302"/>
      <c r="E882" s="303"/>
      <c r="F882" s="304"/>
      <c r="G882" s="303"/>
      <c r="H882" s="297"/>
    </row>
    <row r="883" spans="1:8" ht="15">
      <c r="A883" s="301"/>
      <c r="B883" s="302"/>
      <c r="C883" s="302"/>
      <c r="D883" s="302"/>
      <c r="E883" s="303"/>
      <c r="F883" s="304"/>
      <c r="G883" s="303"/>
      <c r="H883" s="297"/>
    </row>
    <row r="884" spans="1:8" ht="15">
      <c r="A884" s="301"/>
      <c r="B884" s="302"/>
      <c r="C884" s="302"/>
      <c r="D884" s="302"/>
      <c r="E884" s="303"/>
      <c r="F884" s="304"/>
      <c r="G884" s="303"/>
      <c r="H884" s="297"/>
    </row>
    <row r="885" spans="1:8" ht="15">
      <c r="A885" s="301"/>
      <c r="B885" s="302"/>
      <c r="C885" s="302"/>
      <c r="D885" s="302"/>
      <c r="E885" s="303"/>
      <c r="F885" s="304"/>
      <c r="G885" s="303"/>
      <c r="H885" s="297"/>
    </row>
    <row r="886" spans="1:8" ht="15">
      <c r="A886" s="301"/>
      <c r="B886" s="302"/>
      <c r="C886" s="302"/>
      <c r="D886" s="302"/>
      <c r="E886" s="303"/>
      <c r="F886" s="304"/>
      <c r="G886" s="303"/>
      <c r="H886" s="297"/>
    </row>
    <row r="887" spans="1:8" ht="15">
      <c r="A887" s="301"/>
      <c r="B887" s="302"/>
      <c r="C887" s="302"/>
      <c r="D887" s="302"/>
      <c r="E887" s="303"/>
      <c r="F887" s="304"/>
      <c r="G887" s="303"/>
      <c r="H887" s="297"/>
    </row>
    <row r="888" spans="1:8" ht="15">
      <c r="A888" s="301"/>
      <c r="B888" s="302"/>
      <c r="C888" s="302"/>
      <c r="D888" s="302"/>
      <c r="E888" s="303"/>
      <c r="F888" s="304"/>
      <c r="G888" s="303"/>
      <c r="H888" s="297"/>
    </row>
    <row r="889" spans="1:8" ht="15">
      <c r="A889" s="301"/>
      <c r="B889" s="302"/>
      <c r="C889" s="302"/>
      <c r="D889" s="302"/>
      <c r="E889" s="303"/>
      <c r="F889" s="304"/>
      <c r="G889" s="303"/>
      <c r="H889" s="297"/>
    </row>
    <row r="890" spans="1:8" ht="15">
      <c r="A890" s="301"/>
      <c r="B890" s="302"/>
      <c r="C890" s="302"/>
      <c r="D890" s="302"/>
      <c r="E890" s="303"/>
      <c r="F890" s="304"/>
      <c r="G890" s="303"/>
      <c r="H890" s="297"/>
    </row>
    <row r="891" spans="1:8" ht="15">
      <c r="A891" s="301"/>
      <c r="B891" s="302"/>
      <c r="C891" s="302"/>
      <c r="D891" s="302"/>
      <c r="E891" s="303"/>
      <c r="F891" s="304"/>
      <c r="G891" s="303"/>
      <c r="H891" s="297"/>
    </row>
    <row r="892" spans="1:8" ht="15">
      <c r="A892" s="301"/>
      <c r="B892" s="302"/>
      <c r="C892" s="302"/>
      <c r="D892" s="302"/>
      <c r="E892" s="303"/>
      <c r="F892" s="304"/>
      <c r="G892" s="303"/>
      <c r="H892" s="297"/>
    </row>
    <row r="893" spans="1:8" ht="15">
      <c r="A893" s="301"/>
      <c r="B893" s="302"/>
      <c r="C893" s="302"/>
      <c r="D893" s="302"/>
      <c r="E893" s="303"/>
      <c r="F893" s="304"/>
      <c r="G893" s="303"/>
      <c r="H893" s="297"/>
    </row>
    <row r="894" spans="1:8" ht="15">
      <c r="A894" s="301"/>
      <c r="B894" s="302"/>
      <c r="C894" s="302"/>
      <c r="D894" s="302"/>
      <c r="E894" s="303"/>
      <c r="F894" s="304"/>
      <c r="G894" s="303"/>
      <c r="H894" s="297"/>
    </row>
    <row r="895" spans="1:8" ht="15">
      <c r="A895" s="301"/>
      <c r="B895" s="302"/>
      <c r="C895" s="302"/>
      <c r="D895" s="302"/>
      <c r="E895" s="303"/>
      <c r="F895" s="304"/>
      <c r="G895" s="303"/>
      <c r="H895" s="297"/>
    </row>
    <row r="896" spans="1:8" ht="15">
      <c r="A896" s="301"/>
      <c r="B896" s="302"/>
      <c r="C896" s="302"/>
      <c r="D896" s="302"/>
      <c r="E896" s="303"/>
      <c r="F896" s="304"/>
      <c r="G896" s="303"/>
      <c r="H896" s="297"/>
    </row>
    <row r="897" spans="1:8" ht="15">
      <c r="A897" s="301"/>
      <c r="B897" s="302"/>
      <c r="C897" s="302"/>
      <c r="D897" s="302"/>
      <c r="E897" s="303"/>
      <c r="F897" s="304"/>
      <c r="G897" s="303"/>
      <c r="H897" s="297"/>
    </row>
    <row r="898" spans="1:8" ht="15">
      <c r="A898" s="301"/>
      <c r="B898" s="302"/>
      <c r="C898" s="302"/>
      <c r="D898" s="302"/>
      <c r="E898" s="303"/>
      <c r="F898" s="304"/>
      <c r="G898" s="303"/>
      <c r="H898" s="297"/>
    </row>
    <row r="899" spans="1:8" ht="15">
      <c r="A899" s="301"/>
      <c r="B899" s="302"/>
      <c r="C899" s="302"/>
      <c r="D899" s="302"/>
      <c r="E899" s="303"/>
      <c r="F899" s="304"/>
      <c r="G899" s="303"/>
      <c r="H899" s="297"/>
    </row>
    <row r="900" spans="1:8" ht="15">
      <c r="A900" s="301"/>
      <c r="B900" s="302"/>
      <c r="C900" s="302"/>
      <c r="D900" s="302"/>
      <c r="E900" s="303"/>
      <c r="F900" s="304"/>
      <c r="G900" s="303"/>
      <c r="H900" s="297"/>
    </row>
    <row r="901" spans="1:8" ht="15">
      <c r="A901" s="301"/>
      <c r="B901" s="302"/>
      <c r="C901" s="302"/>
      <c r="D901" s="302"/>
      <c r="E901" s="303"/>
      <c r="F901" s="304"/>
      <c r="G901" s="303"/>
      <c r="H901" s="297"/>
    </row>
    <row r="902" spans="1:8" ht="15">
      <c r="A902" s="301"/>
      <c r="B902" s="302"/>
      <c r="C902" s="302"/>
      <c r="D902" s="302"/>
      <c r="E902" s="303"/>
      <c r="F902" s="304"/>
      <c r="G902" s="303"/>
      <c r="H902" s="297"/>
    </row>
    <row r="903" spans="1:8" ht="15">
      <c r="A903" s="301"/>
      <c r="B903" s="302"/>
      <c r="C903" s="302"/>
      <c r="D903" s="302"/>
      <c r="E903" s="303"/>
      <c r="F903" s="304"/>
      <c r="G903" s="303"/>
      <c r="H903" s="297"/>
    </row>
    <row r="904" spans="1:8" ht="15">
      <c r="A904" s="301"/>
      <c r="B904" s="302"/>
      <c r="C904" s="302"/>
      <c r="D904" s="302"/>
      <c r="E904" s="303"/>
      <c r="F904" s="304"/>
      <c r="G904" s="303"/>
      <c r="H904" s="297"/>
    </row>
    <row r="905" spans="1:8" ht="15">
      <c r="A905" s="301"/>
      <c r="B905" s="302"/>
      <c r="C905" s="302"/>
      <c r="D905" s="302"/>
      <c r="E905" s="303"/>
      <c r="F905" s="304"/>
      <c r="G905" s="303"/>
      <c r="H905" s="297"/>
    </row>
    <row r="906" spans="1:8" ht="15">
      <c r="A906" s="301"/>
      <c r="B906" s="302"/>
      <c r="C906" s="302"/>
      <c r="D906" s="302"/>
      <c r="E906" s="303"/>
      <c r="F906" s="304"/>
      <c r="G906" s="303"/>
      <c r="H906" s="297"/>
    </row>
    <row r="907" spans="1:8" ht="15">
      <c r="A907" s="301"/>
      <c r="B907" s="302"/>
      <c r="C907" s="302"/>
      <c r="D907" s="302"/>
      <c r="E907" s="303"/>
      <c r="F907" s="304"/>
      <c r="G907" s="303"/>
      <c r="H907" s="297"/>
    </row>
    <row r="908" spans="1:8" ht="15">
      <c r="A908" s="301"/>
      <c r="B908" s="302"/>
      <c r="C908" s="302"/>
      <c r="D908" s="302"/>
      <c r="E908" s="303"/>
      <c r="F908" s="304"/>
      <c r="G908" s="303"/>
      <c r="H908" s="297"/>
    </row>
    <row r="909" spans="1:8" ht="15">
      <c r="A909" s="301"/>
      <c r="B909" s="302"/>
      <c r="C909" s="302"/>
      <c r="D909" s="302"/>
      <c r="E909" s="303"/>
      <c r="F909" s="304"/>
      <c r="G909" s="303"/>
      <c r="H909" s="297"/>
    </row>
    <row r="910" spans="1:8" ht="15">
      <c r="A910" s="301"/>
      <c r="B910" s="302"/>
      <c r="C910" s="302"/>
      <c r="D910" s="302"/>
      <c r="E910" s="303"/>
      <c r="F910" s="304"/>
      <c r="G910" s="303"/>
      <c r="H910" s="297"/>
    </row>
    <row r="911" spans="1:8" ht="15">
      <c r="A911" s="301"/>
      <c r="B911" s="302"/>
      <c r="C911" s="302"/>
      <c r="D911" s="302"/>
      <c r="E911" s="303"/>
      <c r="F911" s="304"/>
      <c r="G911" s="303"/>
      <c r="H911" s="297"/>
    </row>
    <row r="912" spans="1:8" ht="15">
      <c r="A912" s="301"/>
      <c r="B912" s="302"/>
      <c r="C912" s="302"/>
      <c r="D912" s="302"/>
      <c r="E912" s="303"/>
      <c r="F912" s="304"/>
      <c r="G912" s="303"/>
      <c r="H912" s="297"/>
    </row>
    <row r="913" spans="1:8" ht="15">
      <c r="A913" s="301"/>
      <c r="B913" s="302"/>
      <c r="C913" s="302"/>
      <c r="D913" s="302"/>
      <c r="E913" s="303"/>
      <c r="F913" s="304"/>
      <c r="G913" s="303"/>
      <c r="H913" s="297"/>
    </row>
    <row r="914" spans="1:8" ht="15">
      <c r="A914" s="301"/>
      <c r="B914" s="302"/>
      <c r="C914" s="302"/>
      <c r="D914" s="302"/>
      <c r="E914" s="303"/>
      <c r="F914" s="304"/>
      <c r="G914" s="303"/>
      <c r="H914" s="297"/>
    </row>
    <row r="915" spans="1:8" ht="15">
      <c r="A915" s="301"/>
      <c r="B915" s="302"/>
      <c r="C915" s="302"/>
      <c r="D915" s="302"/>
      <c r="E915" s="303"/>
      <c r="F915" s="304"/>
      <c r="G915" s="303"/>
      <c r="H915" s="297"/>
    </row>
    <row r="916" spans="1:8" ht="15">
      <c r="A916" s="301"/>
      <c r="B916" s="302"/>
      <c r="C916" s="302"/>
      <c r="D916" s="302"/>
      <c r="E916" s="303"/>
      <c r="F916" s="304"/>
      <c r="G916" s="303"/>
      <c r="H916" s="297"/>
    </row>
    <row r="917" spans="1:8" ht="15">
      <c r="A917" s="301"/>
      <c r="B917" s="302"/>
      <c r="C917" s="302"/>
      <c r="D917" s="302"/>
      <c r="E917" s="303"/>
      <c r="F917" s="304"/>
      <c r="G917" s="303"/>
      <c r="H917" s="297"/>
    </row>
    <row r="918" spans="1:8" ht="15">
      <c r="A918" s="301"/>
      <c r="B918" s="302"/>
      <c r="C918" s="302"/>
      <c r="D918" s="302"/>
      <c r="E918" s="303"/>
      <c r="F918" s="304"/>
      <c r="G918" s="303"/>
      <c r="H918" s="297"/>
    </row>
    <row r="919" spans="1:8" ht="15">
      <c r="A919" s="301"/>
      <c r="B919" s="302"/>
      <c r="C919" s="302"/>
      <c r="D919" s="302"/>
      <c r="E919" s="303"/>
      <c r="F919" s="304"/>
      <c r="G919" s="303"/>
      <c r="H919" s="297"/>
    </row>
    <row r="920" spans="1:8" ht="15">
      <c r="A920" s="301"/>
      <c r="B920" s="302"/>
      <c r="C920" s="302"/>
      <c r="D920" s="302"/>
      <c r="E920" s="303"/>
      <c r="F920" s="304"/>
      <c r="G920" s="303"/>
      <c r="H920" s="297"/>
    </row>
    <row r="921" spans="1:8" ht="15">
      <c r="A921" s="301"/>
      <c r="B921" s="302"/>
      <c r="C921" s="302"/>
      <c r="D921" s="302"/>
      <c r="E921" s="303"/>
      <c r="F921" s="304"/>
      <c r="G921" s="303"/>
      <c r="H921" s="297"/>
    </row>
    <row r="922" spans="1:8" ht="15">
      <c r="A922" s="301"/>
      <c r="B922" s="302"/>
      <c r="C922" s="302"/>
      <c r="D922" s="302"/>
      <c r="E922" s="303"/>
      <c r="F922" s="304"/>
      <c r="G922" s="303"/>
      <c r="H922" s="297"/>
    </row>
    <row r="923" spans="1:8" ht="15">
      <c r="A923" s="301"/>
      <c r="B923" s="302"/>
      <c r="C923" s="302"/>
      <c r="D923" s="302"/>
      <c r="E923" s="303"/>
      <c r="F923" s="304"/>
      <c r="G923" s="303"/>
      <c r="H923" s="297"/>
    </row>
    <row r="924" spans="1:8" ht="15">
      <c r="A924" s="301"/>
      <c r="B924" s="302"/>
      <c r="C924" s="302"/>
      <c r="D924" s="302"/>
      <c r="E924" s="303"/>
      <c r="F924" s="304"/>
      <c r="G924" s="303"/>
      <c r="H924" s="297"/>
    </row>
    <row r="925" spans="1:8" ht="15">
      <c r="A925" s="301"/>
      <c r="B925" s="302"/>
      <c r="C925" s="302"/>
      <c r="D925" s="302"/>
      <c r="E925" s="303"/>
      <c r="F925" s="304"/>
      <c r="G925" s="303"/>
      <c r="H925" s="297"/>
    </row>
    <row r="926" spans="1:8" ht="15">
      <c r="A926" s="301"/>
      <c r="B926" s="302"/>
      <c r="C926" s="302"/>
      <c r="D926" s="302"/>
      <c r="E926" s="303"/>
      <c r="F926" s="304"/>
      <c r="G926" s="303"/>
      <c r="H926" s="297"/>
    </row>
    <row r="927" spans="1:8" ht="15">
      <c r="A927" s="301"/>
      <c r="B927" s="302"/>
      <c r="C927" s="302"/>
      <c r="D927" s="302"/>
      <c r="E927" s="303"/>
      <c r="F927" s="304"/>
      <c r="G927" s="303"/>
      <c r="H927" s="297"/>
    </row>
    <row r="928" spans="1:8" ht="15">
      <c r="A928" s="301"/>
      <c r="B928" s="302"/>
      <c r="C928" s="302"/>
      <c r="D928" s="302"/>
      <c r="E928" s="303"/>
      <c r="F928" s="304"/>
      <c r="G928" s="303"/>
      <c r="H928" s="297"/>
    </row>
    <row r="929" spans="1:8" ht="15">
      <c r="A929" s="301"/>
      <c r="B929" s="302"/>
      <c r="C929" s="302"/>
      <c r="D929" s="302"/>
      <c r="E929" s="303"/>
      <c r="F929" s="304"/>
      <c r="G929" s="303"/>
      <c r="H929" s="297"/>
    </row>
    <row r="930" spans="1:8" ht="15">
      <c r="A930" s="301"/>
      <c r="B930" s="302"/>
      <c r="C930" s="302"/>
      <c r="D930" s="302"/>
      <c r="E930" s="303"/>
      <c r="F930" s="304"/>
      <c r="G930" s="303"/>
      <c r="H930" s="297"/>
    </row>
    <row r="931" spans="1:8" ht="15">
      <c r="A931" s="301"/>
      <c r="B931" s="302"/>
      <c r="C931" s="302"/>
      <c r="D931" s="302"/>
      <c r="E931" s="303"/>
      <c r="F931" s="304"/>
      <c r="G931" s="303"/>
      <c r="H931" s="297"/>
    </row>
    <row r="932" spans="1:8" ht="15">
      <c r="A932" s="301"/>
      <c r="B932" s="302"/>
      <c r="C932" s="302"/>
      <c r="D932" s="302"/>
      <c r="E932" s="303"/>
      <c r="F932" s="304"/>
      <c r="G932" s="303"/>
      <c r="H932" s="297"/>
    </row>
    <row r="933" spans="1:8" ht="15">
      <c r="A933" s="301"/>
      <c r="B933" s="302"/>
      <c r="C933" s="302"/>
      <c r="D933" s="302"/>
      <c r="E933" s="303"/>
      <c r="F933" s="304"/>
      <c r="G933" s="303"/>
      <c r="H933" s="297"/>
    </row>
    <row r="934" spans="1:8" ht="15">
      <c r="A934" s="301"/>
      <c r="B934" s="302"/>
      <c r="C934" s="302"/>
      <c r="D934" s="302"/>
      <c r="E934" s="303"/>
      <c r="F934" s="304"/>
      <c r="G934" s="303"/>
      <c r="H934" s="297"/>
    </row>
    <row r="935" spans="1:8" ht="15">
      <c r="A935" s="301"/>
      <c r="B935" s="302"/>
      <c r="C935" s="302"/>
      <c r="D935" s="302"/>
      <c r="E935" s="303"/>
      <c r="F935" s="304"/>
      <c r="G935" s="303"/>
      <c r="H935" s="297"/>
    </row>
    <row r="936" spans="1:8" ht="15">
      <c r="A936" s="301"/>
      <c r="B936" s="302"/>
      <c r="C936" s="302"/>
      <c r="D936" s="302"/>
      <c r="E936" s="303"/>
      <c r="F936" s="304"/>
      <c r="G936" s="303"/>
      <c r="H936" s="297"/>
    </row>
    <row r="937" spans="1:8" ht="15">
      <c r="A937" s="301"/>
      <c r="B937" s="302"/>
      <c r="C937" s="302"/>
      <c r="D937" s="302"/>
      <c r="E937" s="303"/>
      <c r="F937" s="304"/>
      <c r="G937" s="303"/>
      <c r="H937" s="297"/>
    </row>
    <row r="938" spans="1:8" ht="15">
      <c r="A938" s="301"/>
      <c r="B938" s="302"/>
      <c r="C938" s="302"/>
      <c r="D938" s="302"/>
      <c r="E938" s="303"/>
      <c r="F938" s="304"/>
      <c r="G938" s="303"/>
      <c r="H938" s="297"/>
    </row>
    <row r="939" spans="1:8" ht="15">
      <c r="A939" s="301"/>
      <c r="B939" s="302"/>
      <c r="C939" s="302"/>
      <c r="D939" s="302"/>
      <c r="E939" s="303"/>
      <c r="F939" s="304"/>
      <c r="G939" s="303"/>
      <c r="H939" s="297"/>
    </row>
    <row r="940" spans="1:8" ht="15">
      <c r="A940" s="301"/>
      <c r="B940" s="302"/>
      <c r="C940" s="302"/>
      <c r="D940" s="302"/>
      <c r="E940" s="303"/>
      <c r="F940" s="304"/>
      <c r="G940" s="303"/>
      <c r="H940" s="297"/>
    </row>
    <row r="941" spans="1:8" ht="15">
      <c r="A941" s="301"/>
      <c r="B941" s="302"/>
      <c r="C941" s="302"/>
      <c r="D941" s="302"/>
      <c r="E941" s="303"/>
      <c r="F941" s="304"/>
      <c r="G941" s="303"/>
      <c r="H941" s="297"/>
    </row>
    <row r="942" spans="1:8" ht="15">
      <c r="A942" s="301"/>
      <c r="B942" s="302"/>
      <c r="C942" s="302"/>
      <c r="D942" s="302"/>
      <c r="E942" s="303"/>
      <c r="F942" s="304"/>
      <c r="G942" s="303"/>
      <c r="H942" s="297"/>
    </row>
    <row r="943" spans="1:8" ht="15">
      <c r="A943" s="301"/>
      <c r="B943" s="302"/>
      <c r="C943" s="302"/>
      <c r="D943" s="302"/>
      <c r="E943" s="303"/>
      <c r="F943" s="304"/>
      <c r="G943" s="303"/>
      <c r="H943" s="297"/>
    </row>
    <row r="944" spans="1:8" ht="15">
      <c r="A944" s="301"/>
      <c r="B944" s="302"/>
      <c r="C944" s="302"/>
      <c r="D944" s="302"/>
      <c r="E944" s="303"/>
      <c r="F944" s="304"/>
      <c r="G944" s="303"/>
      <c r="H944" s="297"/>
    </row>
    <row r="945" spans="1:8" ht="15">
      <c r="A945" s="301"/>
      <c r="B945" s="302"/>
      <c r="C945" s="302"/>
      <c r="D945" s="302"/>
      <c r="E945" s="303"/>
      <c r="F945" s="304"/>
      <c r="G945" s="303"/>
      <c r="H945" s="297"/>
    </row>
    <row r="946" spans="1:8" ht="15">
      <c r="A946" s="301"/>
      <c r="B946" s="302"/>
      <c r="C946" s="302"/>
      <c r="D946" s="302"/>
      <c r="E946" s="303"/>
      <c r="F946" s="304"/>
      <c r="G946" s="303"/>
      <c r="H946" s="297"/>
    </row>
    <row r="947" spans="1:8" ht="15">
      <c r="A947" s="301"/>
      <c r="B947" s="302"/>
      <c r="C947" s="302"/>
      <c r="D947" s="302"/>
      <c r="E947" s="303"/>
      <c r="F947" s="304"/>
      <c r="G947" s="303"/>
      <c r="H947" s="297"/>
    </row>
    <row r="948" spans="1:8" ht="15">
      <c r="A948" s="301"/>
      <c r="B948" s="302"/>
      <c r="C948" s="302"/>
      <c r="D948" s="302"/>
      <c r="E948" s="303"/>
      <c r="F948" s="304"/>
      <c r="G948" s="303"/>
      <c r="H948" s="297"/>
    </row>
    <row r="949" spans="1:8" ht="15">
      <c r="A949" s="301"/>
      <c r="B949" s="302"/>
      <c r="C949" s="302"/>
      <c r="D949" s="302"/>
      <c r="E949" s="303"/>
      <c r="F949" s="304"/>
      <c r="G949" s="303"/>
      <c r="H949" s="297"/>
    </row>
    <row r="950" spans="1:8" ht="15">
      <c r="A950" s="301"/>
      <c r="B950" s="302"/>
      <c r="C950" s="302"/>
      <c r="D950" s="302"/>
      <c r="E950" s="303"/>
      <c r="F950" s="304"/>
      <c r="G950" s="303"/>
      <c r="H950" s="297"/>
    </row>
    <row r="951" spans="1:8" ht="15">
      <c r="A951" s="301"/>
      <c r="B951" s="302"/>
      <c r="C951" s="302"/>
      <c r="D951" s="302"/>
      <c r="E951" s="303"/>
      <c r="F951" s="304"/>
      <c r="G951" s="303"/>
      <c r="H951" s="297"/>
    </row>
    <row r="952" spans="1:8" ht="15">
      <c r="A952" s="301"/>
      <c r="B952" s="302"/>
      <c r="C952" s="302"/>
      <c r="D952" s="302"/>
      <c r="E952" s="303"/>
      <c r="F952" s="304"/>
      <c r="G952" s="303"/>
      <c r="H952" s="297"/>
    </row>
    <row r="953" spans="1:8" ht="15">
      <c r="A953" s="301"/>
      <c r="B953" s="302"/>
      <c r="C953" s="302"/>
      <c r="D953" s="302"/>
      <c r="E953" s="303"/>
      <c r="F953" s="304"/>
      <c r="G953" s="303"/>
      <c r="H953" s="297"/>
    </row>
    <row r="954" spans="1:8" ht="15">
      <c r="A954" s="301"/>
      <c r="B954" s="302"/>
      <c r="C954" s="302"/>
      <c r="D954" s="302"/>
      <c r="E954" s="303"/>
      <c r="F954" s="304"/>
      <c r="G954" s="303"/>
      <c r="H954" s="297"/>
    </row>
    <row r="955" spans="1:8" ht="15">
      <c r="A955" s="301"/>
      <c r="B955" s="302"/>
      <c r="C955" s="302"/>
      <c r="D955" s="302"/>
      <c r="E955" s="303"/>
      <c r="F955" s="304"/>
      <c r="G955" s="303"/>
      <c r="H955" s="297"/>
    </row>
    <row r="956" spans="1:8" ht="15">
      <c r="A956" s="301"/>
      <c r="B956" s="302"/>
      <c r="C956" s="302"/>
      <c r="D956" s="302"/>
      <c r="E956" s="303"/>
      <c r="F956" s="304"/>
      <c r="G956" s="303"/>
      <c r="H956" s="297"/>
    </row>
    <row r="957" spans="1:8" ht="15">
      <c r="A957" s="301"/>
      <c r="B957" s="302"/>
      <c r="C957" s="302"/>
      <c r="D957" s="302"/>
      <c r="E957" s="303"/>
      <c r="F957" s="304"/>
      <c r="G957" s="303"/>
      <c r="H957" s="297"/>
    </row>
    <row r="958" spans="1:8" ht="15">
      <c r="A958" s="301"/>
      <c r="B958" s="302"/>
      <c r="C958" s="302"/>
      <c r="D958" s="302"/>
      <c r="E958" s="303"/>
      <c r="F958" s="304"/>
      <c r="G958" s="303"/>
      <c r="H958" s="297"/>
    </row>
    <row r="959" spans="1:8" ht="15">
      <c r="A959" s="301"/>
      <c r="B959" s="302"/>
      <c r="C959" s="302"/>
      <c r="D959" s="302"/>
      <c r="E959" s="303"/>
      <c r="F959" s="304"/>
      <c r="G959" s="303"/>
      <c r="H959" s="297"/>
    </row>
    <row r="960" spans="1:8" ht="15">
      <c r="A960" s="301"/>
      <c r="B960" s="302"/>
      <c r="C960" s="302"/>
      <c r="D960" s="302"/>
      <c r="E960" s="303"/>
      <c r="F960" s="304"/>
      <c r="G960" s="303"/>
      <c r="H960" s="297"/>
    </row>
    <row r="961" spans="1:8" ht="15">
      <c r="A961" s="301"/>
      <c r="B961" s="302"/>
      <c r="C961" s="302"/>
      <c r="D961" s="302"/>
      <c r="E961" s="303"/>
      <c r="F961" s="304"/>
      <c r="G961" s="303"/>
      <c r="H961" s="297"/>
    </row>
    <row r="962" spans="1:8" ht="15">
      <c r="A962" s="301"/>
      <c r="B962" s="302"/>
      <c r="C962" s="302"/>
      <c r="D962" s="302"/>
      <c r="E962" s="303"/>
      <c r="F962" s="304"/>
      <c r="G962" s="303"/>
      <c r="H962" s="297"/>
    </row>
    <row r="963" spans="1:8" ht="15">
      <c r="A963" s="301"/>
      <c r="B963" s="302"/>
      <c r="C963" s="302"/>
      <c r="D963" s="302"/>
      <c r="E963" s="303"/>
      <c r="F963" s="304"/>
      <c r="G963" s="303"/>
      <c r="H963" s="297"/>
    </row>
    <row r="964" spans="1:8" ht="15">
      <c r="A964" s="301"/>
      <c r="B964" s="302"/>
      <c r="C964" s="302"/>
      <c r="D964" s="302"/>
      <c r="E964" s="303"/>
      <c r="F964" s="304"/>
      <c r="G964" s="303"/>
      <c r="H964" s="297"/>
    </row>
    <row r="965" spans="1:8" ht="15">
      <c r="A965" s="301"/>
      <c r="B965" s="302"/>
      <c r="C965" s="302"/>
      <c r="D965" s="302"/>
      <c r="E965" s="303"/>
      <c r="F965" s="304"/>
      <c r="G965" s="303"/>
      <c r="H965" s="297"/>
    </row>
    <row r="966" spans="1:8" ht="15">
      <c r="A966" s="301"/>
      <c r="B966" s="302"/>
      <c r="C966" s="302"/>
      <c r="D966" s="302"/>
      <c r="E966" s="303"/>
      <c r="F966" s="304"/>
      <c r="G966" s="303"/>
      <c r="H966" s="297"/>
    </row>
    <row r="967" spans="1:8" ht="15">
      <c r="A967" s="301"/>
      <c r="B967" s="302"/>
      <c r="C967" s="302"/>
      <c r="D967" s="302"/>
      <c r="E967" s="303"/>
      <c r="F967" s="304"/>
      <c r="G967" s="303"/>
      <c r="H967" s="297"/>
    </row>
    <row r="968" spans="1:8" ht="15">
      <c r="A968" s="301"/>
      <c r="B968" s="302"/>
      <c r="C968" s="302"/>
      <c r="D968" s="302"/>
      <c r="E968" s="303"/>
      <c r="F968" s="304"/>
      <c r="G968" s="303"/>
      <c r="H968" s="297"/>
    </row>
    <row r="969" spans="1:8" ht="15">
      <c r="A969" s="301"/>
      <c r="B969" s="302"/>
      <c r="C969" s="302"/>
      <c r="D969" s="302"/>
      <c r="E969" s="303"/>
      <c r="F969" s="304"/>
      <c r="G969" s="303"/>
      <c r="H969" s="297"/>
    </row>
    <row r="970" spans="1:8" ht="15">
      <c r="A970" s="301"/>
      <c r="B970" s="302"/>
      <c r="C970" s="302"/>
      <c r="D970" s="302"/>
      <c r="E970" s="303"/>
      <c r="F970" s="304"/>
      <c r="G970" s="303"/>
      <c r="H970" s="297"/>
    </row>
    <row r="971" spans="1:8" ht="15">
      <c r="A971" s="301"/>
      <c r="B971" s="302"/>
      <c r="C971" s="302"/>
      <c r="D971" s="302"/>
      <c r="E971" s="303"/>
      <c r="F971" s="304"/>
      <c r="G971" s="303"/>
      <c r="H971" s="297"/>
    </row>
    <row r="972" spans="1:8" ht="15">
      <c r="A972" s="301"/>
      <c r="B972" s="302"/>
      <c r="C972" s="302"/>
      <c r="D972" s="302"/>
      <c r="E972" s="303"/>
      <c r="F972" s="304"/>
      <c r="G972" s="303"/>
      <c r="H972" s="297"/>
    </row>
    <row r="973" spans="1:8" ht="15">
      <c r="A973" s="301"/>
      <c r="B973" s="302"/>
      <c r="C973" s="302"/>
      <c r="D973" s="302"/>
      <c r="E973" s="303"/>
      <c r="F973" s="304"/>
      <c r="G973" s="303"/>
      <c r="H973" s="297"/>
    </row>
    <row r="974" spans="1:8" ht="15">
      <c r="A974" s="301"/>
      <c r="B974" s="302"/>
      <c r="C974" s="302"/>
      <c r="D974" s="302"/>
      <c r="E974" s="303"/>
      <c r="F974" s="304"/>
      <c r="G974" s="303"/>
      <c r="H974" s="297"/>
    </row>
    <row r="975" spans="1:8" ht="15">
      <c r="A975" s="301"/>
      <c r="B975" s="302"/>
      <c r="C975" s="302"/>
      <c r="D975" s="302"/>
      <c r="E975" s="303"/>
      <c r="F975" s="304"/>
      <c r="G975" s="303"/>
      <c r="H975" s="297"/>
    </row>
    <row r="976" spans="1:8" ht="15">
      <c r="A976" s="301"/>
      <c r="B976" s="302"/>
      <c r="C976" s="302"/>
      <c r="D976" s="302"/>
      <c r="E976" s="303"/>
      <c r="F976" s="304"/>
      <c r="G976" s="303"/>
      <c r="H976" s="297"/>
    </row>
    <row r="977" spans="1:8" ht="15">
      <c r="A977" s="301"/>
      <c r="B977" s="302"/>
      <c r="C977" s="302"/>
      <c r="D977" s="302"/>
      <c r="E977" s="303"/>
      <c r="F977" s="304"/>
      <c r="G977" s="303"/>
      <c r="H977" s="297"/>
    </row>
    <row r="978" spans="1:8" ht="15">
      <c r="A978" s="301"/>
      <c r="B978" s="302"/>
      <c r="C978" s="302"/>
      <c r="D978" s="302"/>
      <c r="E978" s="303"/>
      <c r="F978" s="304"/>
      <c r="G978" s="303"/>
      <c r="H978" s="297"/>
    </row>
    <row r="979" spans="1:8" ht="15">
      <c r="A979" s="301"/>
      <c r="B979" s="302"/>
      <c r="C979" s="302"/>
      <c r="D979" s="302"/>
      <c r="E979" s="303"/>
      <c r="F979" s="304"/>
      <c r="G979" s="303"/>
      <c r="H979" s="297"/>
    </row>
    <row r="980" spans="1:8" ht="15">
      <c r="A980" s="301"/>
      <c r="B980" s="302"/>
      <c r="C980" s="302"/>
      <c r="D980" s="302"/>
      <c r="E980" s="303"/>
      <c r="F980" s="304"/>
      <c r="G980" s="303"/>
      <c r="H980" s="297"/>
    </row>
    <row r="981" spans="1:8" ht="15">
      <c r="A981" s="301"/>
      <c r="B981" s="302"/>
      <c r="C981" s="302"/>
      <c r="D981" s="302"/>
      <c r="E981" s="303"/>
      <c r="F981" s="304"/>
      <c r="G981" s="303"/>
      <c r="H981" s="297"/>
    </row>
    <row r="982" spans="1:8" ht="15">
      <c r="A982" s="301"/>
      <c r="B982" s="302"/>
      <c r="C982" s="302"/>
      <c r="D982" s="302"/>
      <c r="E982" s="303"/>
      <c r="F982" s="304"/>
      <c r="G982" s="303"/>
      <c r="H982" s="297"/>
    </row>
    <row r="983" spans="1:8" ht="15">
      <c r="A983" s="301"/>
      <c r="B983" s="302"/>
      <c r="C983" s="302"/>
      <c r="D983" s="302"/>
      <c r="E983" s="303"/>
      <c r="F983" s="304"/>
      <c r="G983" s="303"/>
      <c r="H983" s="297"/>
    </row>
    <row r="984" spans="1:8" ht="15">
      <c r="A984" s="301"/>
      <c r="B984" s="302"/>
      <c r="C984" s="302"/>
      <c r="D984" s="302"/>
      <c r="E984" s="303"/>
      <c r="F984" s="304"/>
      <c r="G984" s="303"/>
      <c r="H984" s="297"/>
    </row>
    <row r="985" spans="1:8" ht="15">
      <c r="A985" s="301"/>
      <c r="B985" s="302"/>
      <c r="C985" s="302"/>
      <c r="D985" s="302"/>
      <c r="E985" s="303"/>
      <c r="F985" s="304"/>
      <c r="G985" s="303"/>
      <c r="H985" s="297"/>
    </row>
    <row r="986" spans="1:8" ht="15">
      <c r="A986" s="301"/>
      <c r="B986" s="302"/>
      <c r="C986" s="302"/>
      <c r="D986" s="302"/>
      <c r="E986" s="303"/>
      <c r="F986" s="304"/>
      <c r="G986" s="303"/>
      <c r="H986" s="297"/>
    </row>
    <row r="987" spans="1:8" ht="15">
      <c r="A987" s="301"/>
      <c r="B987" s="302"/>
      <c r="C987" s="302"/>
      <c r="D987" s="302"/>
      <c r="E987" s="303"/>
      <c r="F987" s="304"/>
      <c r="G987" s="303"/>
      <c r="H987" s="297"/>
    </row>
    <row r="988" spans="1:8" ht="15">
      <c r="A988" s="301"/>
      <c r="B988" s="302"/>
      <c r="C988" s="302"/>
      <c r="D988" s="302"/>
      <c r="E988" s="303"/>
      <c r="F988" s="304"/>
      <c r="G988" s="303"/>
      <c r="H988" s="297"/>
    </row>
    <row r="989" spans="1:8" ht="15">
      <c r="A989" s="301"/>
      <c r="B989" s="302"/>
      <c r="C989" s="302"/>
      <c r="D989" s="302"/>
      <c r="E989" s="303"/>
      <c r="F989" s="304"/>
      <c r="G989" s="303"/>
      <c r="H989" s="297"/>
    </row>
    <row r="990" spans="1:8" ht="15">
      <c r="A990" s="301"/>
      <c r="B990" s="302"/>
      <c r="C990" s="302"/>
      <c r="D990" s="302"/>
      <c r="E990" s="303"/>
      <c r="F990" s="304"/>
      <c r="G990" s="303"/>
      <c r="H990" s="297"/>
    </row>
    <row r="991" spans="1:8" ht="15">
      <c r="A991" s="301"/>
      <c r="B991" s="302"/>
      <c r="C991" s="302"/>
      <c r="D991" s="302"/>
      <c r="E991" s="303"/>
      <c r="F991" s="304"/>
      <c r="G991" s="303"/>
      <c r="H991" s="297"/>
    </row>
    <row r="992" spans="1:8" ht="15">
      <c r="A992" s="301"/>
      <c r="B992" s="302"/>
      <c r="C992" s="302"/>
      <c r="D992" s="302"/>
      <c r="E992" s="303"/>
      <c r="F992" s="304"/>
      <c r="G992" s="303"/>
      <c r="H992" s="297"/>
    </row>
    <row r="993" spans="1:8" ht="15">
      <c r="A993" s="301"/>
      <c r="B993" s="302"/>
      <c r="C993" s="302"/>
      <c r="D993" s="302"/>
      <c r="E993" s="303"/>
      <c r="F993" s="304"/>
      <c r="G993" s="303"/>
      <c r="H993" s="297"/>
    </row>
    <row r="994" spans="1:8" ht="15">
      <c r="A994" s="301"/>
      <c r="B994" s="302"/>
      <c r="C994" s="302"/>
      <c r="D994" s="302"/>
      <c r="E994" s="303"/>
      <c r="F994" s="304"/>
      <c r="G994" s="303"/>
      <c r="H994" s="297"/>
    </row>
    <row r="995" spans="1:8" ht="15">
      <c r="A995" s="301"/>
      <c r="B995" s="302"/>
      <c r="C995" s="302"/>
      <c r="D995" s="302"/>
      <c r="E995" s="303"/>
      <c r="F995" s="304"/>
      <c r="G995" s="303"/>
      <c r="H995" s="297"/>
    </row>
    <row r="996" spans="1:8" ht="15">
      <c r="A996" s="301"/>
      <c r="B996" s="302"/>
      <c r="C996" s="302"/>
      <c r="D996" s="302"/>
      <c r="E996" s="303"/>
      <c r="F996" s="304"/>
      <c r="G996" s="303"/>
      <c r="H996" s="297"/>
    </row>
    <row r="997" spans="1:8" ht="15">
      <c r="A997" s="301"/>
      <c r="B997" s="302"/>
      <c r="C997" s="302"/>
      <c r="D997" s="302"/>
      <c r="E997" s="303"/>
      <c r="F997" s="304"/>
      <c r="G997" s="303"/>
      <c r="H997" s="297"/>
    </row>
    <row r="998" spans="1:8" ht="15">
      <c r="A998" s="301"/>
      <c r="B998" s="302"/>
      <c r="C998" s="302"/>
      <c r="D998" s="302"/>
      <c r="E998" s="303"/>
      <c r="F998" s="304"/>
      <c r="G998" s="303"/>
      <c r="H998" s="297"/>
    </row>
    <row r="999" spans="1:8" ht="15">
      <c r="A999" s="301"/>
      <c r="B999" s="302"/>
      <c r="C999" s="302"/>
      <c r="D999" s="302"/>
      <c r="E999" s="303"/>
      <c r="F999" s="304"/>
      <c r="G999" s="303"/>
      <c r="H999" s="297"/>
    </row>
    <row r="1000" spans="1:8" ht="15">
      <c r="A1000" s="301"/>
      <c r="B1000" s="302"/>
      <c r="C1000" s="302"/>
      <c r="D1000" s="302"/>
      <c r="E1000" s="303"/>
      <c r="F1000" s="304"/>
      <c r="G1000" s="303"/>
      <c r="H1000" s="297"/>
    </row>
    <row r="1001" spans="1:8" ht="15">
      <c r="A1001" s="301"/>
      <c r="B1001" s="302"/>
      <c r="C1001" s="302"/>
      <c r="D1001" s="302"/>
      <c r="E1001" s="303"/>
      <c r="F1001" s="304"/>
      <c r="G1001" s="303"/>
      <c r="H1001" s="297"/>
    </row>
    <row r="1002" spans="1:8" ht="15">
      <c r="A1002" s="301"/>
      <c r="B1002" s="302"/>
      <c r="C1002" s="302"/>
      <c r="D1002" s="302"/>
      <c r="E1002" s="303"/>
      <c r="F1002" s="304"/>
      <c r="G1002" s="303"/>
      <c r="H1002" s="297"/>
    </row>
    <row r="1003" spans="1:8" ht="15">
      <c r="A1003" s="301"/>
      <c r="B1003" s="302"/>
      <c r="C1003" s="302"/>
      <c r="D1003" s="302"/>
      <c r="E1003" s="303"/>
      <c r="F1003" s="304"/>
      <c r="G1003" s="303"/>
      <c r="H1003" s="297"/>
    </row>
    <row r="1004" spans="1:8" ht="15">
      <c r="A1004" s="301"/>
      <c r="B1004" s="302"/>
      <c r="C1004" s="302"/>
      <c r="D1004" s="302"/>
      <c r="E1004" s="303"/>
      <c r="F1004" s="304"/>
      <c r="G1004" s="303"/>
      <c r="H1004" s="297"/>
    </row>
    <row r="1005" spans="1:8" ht="15">
      <c r="A1005" s="301"/>
      <c r="B1005" s="302"/>
      <c r="C1005" s="302"/>
      <c r="D1005" s="302"/>
      <c r="E1005" s="303"/>
      <c r="F1005" s="304"/>
      <c r="G1005" s="303"/>
      <c r="H1005" s="297"/>
    </row>
    <row r="1006" spans="1:8" ht="15">
      <c r="A1006" s="301"/>
      <c r="B1006" s="302"/>
      <c r="C1006" s="302"/>
      <c r="D1006" s="302"/>
      <c r="E1006" s="303"/>
      <c r="F1006" s="304"/>
      <c r="G1006" s="303"/>
      <c r="H1006" s="297"/>
    </row>
    <row r="1007" spans="1:8" ht="15">
      <c r="A1007" s="301"/>
      <c r="B1007" s="302"/>
      <c r="C1007" s="302"/>
      <c r="D1007" s="302"/>
      <c r="E1007" s="303"/>
      <c r="F1007" s="304"/>
      <c r="G1007" s="303"/>
      <c r="H1007" s="297"/>
    </row>
    <row r="1008" spans="1:8" ht="15">
      <c r="A1008" s="301"/>
      <c r="B1008" s="302"/>
      <c r="C1008" s="302"/>
      <c r="D1008" s="302"/>
      <c r="E1008" s="303"/>
      <c r="F1008" s="304"/>
      <c r="G1008" s="303"/>
      <c r="H1008" s="297"/>
    </row>
    <row r="1009" spans="1:8" ht="15">
      <c r="A1009" s="301"/>
      <c r="B1009" s="302"/>
      <c r="C1009" s="302"/>
      <c r="D1009" s="302"/>
      <c r="E1009" s="303"/>
      <c r="F1009" s="304"/>
      <c r="G1009" s="303"/>
      <c r="H1009" s="297"/>
    </row>
    <row r="1010" spans="1:8" ht="15">
      <c r="A1010" s="301"/>
      <c r="B1010" s="302"/>
      <c r="C1010" s="302"/>
      <c r="D1010" s="302"/>
      <c r="E1010" s="303"/>
      <c r="F1010" s="304"/>
      <c r="G1010" s="303"/>
      <c r="H1010" s="297"/>
    </row>
    <row r="1011" spans="1:8" ht="15">
      <c r="A1011" s="301"/>
      <c r="B1011" s="302"/>
      <c r="C1011" s="302"/>
      <c r="D1011" s="302"/>
      <c r="E1011" s="303"/>
      <c r="F1011" s="304"/>
      <c r="G1011" s="303"/>
      <c r="H1011" s="297"/>
    </row>
    <row r="1012" spans="1:8" ht="15">
      <c r="A1012" s="301"/>
      <c r="B1012" s="302"/>
      <c r="C1012" s="302"/>
      <c r="D1012" s="302"/>
      <c r="E1012" s="303"/>
      <c r="F1012" s="304"/>
      <c r="G1012" s="303"/>
      <c r="H1012" s="297"/>
    </row>
    <row r="1013" spans="1:8" ht="15">
      <c r="A1013" s="301"/>
      <c r="B1013" s="302"/>
      <c r="C1013" s="302"/>
      <c r="D1013" s="302"/>
      <c r="E1013" s="303"/>
      <c r="F1013" s="304"/>
      <c r="G1013" s="303"/>
      <c r="H1013" s="297"/>
    </row>
    <row r="1014" spans="1:8" ht="15">
      <c r="A1014" s="301"/>
      <c r="B1014" s="302"/>
      <c r="C1014" s="302"/>
      <c r="D1014" s="302"/>
      <c r="E1014" s="303"/>
      <c r="F1014" s="304"/>
      <c r="G1014" s="303"/>
      <c r="H1014" s="297"/>
    </row>
    <row r="1015" spans="1:8" ht="15">
      <c r="A1015" s="301"/>
      <c r="B1015" s="302"/>
      <c r="C1015" s="302"/>
      <c r="D1015" s="302"/>
      <c r="E1015" s="303"/>
      <c r="F1015" s="304"/>
      <c r="G1015" s="303"/>
      <c r="H1015" s="297"/>
    </row>
    <row r="1016" spans="1:8" ht="15">
      <c r="A1016" s="301"/>
      <c r="B1016" s="302"/>
      <c r="C1016" s="302"/>
      <c r="D1016" s="302"/>
      <c r="E1016" s="303"/>
      <c r="F1016" s="304"/>
      <c r="G1016" s="303"/>
      <c r="H1016" s="297"/>
    </row>
    <row r="1017" spans="1:8" ht="15">
      <c r="A1017" s="301"/>
      <c r="B1017" s="302"/>
      <c r="C1017" s="302"/>
      <c r="D1017" s="302"/>
      <c r="E1017" s="303"/>
      <c r="F1017" s="304"/>
      <c r="G1017" s="303"/>
      <c r="H1017" s="297"/>
    </row>
    <row r="1018" spans="1:8" ht="15">
      <c r="A1018" s="301"/>
      <c r="B1018" s="302"/>
      <c r="C1018" s="302"/>
      <c r="D1018" s="302"/>
      <c r="E1018" s="303"/>
      <c r="F1018" s="304"/>
      <c r="G1018" s="303"/>
      <c r="H1018" s="297"/>
    </row>
    <row r="1019" spans="1:8" ht="15">
      <c r="A1019" s="301"/>
      <c r="B1019" s="302"/>
      <c r="C1019" s="302"/>
      <c r="D1019" s="302"/>
      <c r="E1019" s="303"/>
      <c r="F1019" s="304"/>
      <c r="G1019" s="303"/>
      <c r="H1019" s="297"/>
    </row>
    <row r="1020" spans="1:8" ht="15">
      <c r="A1020" s="301"/>
      <c r="B1020" s="302"/>
      <c r="C1020" s="302"/>
      <c r="D1020" s="302"/>
      <c r="E1020" s="303"/>
      <c r="F1020" s="304"/>
      <c r="G1020" s="303"/>
      <c r="H1020" s="297"/>
    </row>
    <row r="1021" spans="1:8" ht="15">
      <c r="A1021" s="301"/>
      <c r="B1021" s="302"/>
      <c r="C1021" s="302"/>
      <c r="D1021" s="302"/>
      <c r="E1021" s="303"/>
      <c r="F1021" s="304"/>
      <c r="G1021" s="303"/>
      <c r="H1021" s="297"/>
    </row>
    <row r="1022" spans="1:8" ht="15">
      <c r="A1022" s="301"/>
      <c r="B1022" s="302"/>
      <c r="C1022" s="302"/>
      <c r="D1022" s="302"/>
      <c r="E1022" s="303"/>
      <c r="F1022" s="304"/>
      <c r="G1022" s="303"/>
      <c r="H1022" s="297"/>
    </row>
    <row r="1023" spans="1:8" ht="15">
      <c r="A1023" s="301"/>
      <c r="B1023" s="302"/>
      <c r="C1023" s="302"/>
      <c r="D1023" s="302"/>
      <c r="E1023" s="303"/>
      <c r="F1023" s="304"/>
      <c r="G1023" s="303"/>
      <c r="H1023" s="297"/>
    </row>
    <row r="1024" spans="1:8" ht="15">
      <c r="A1024" s="301"/>
      <c r="B1024" s="302"/>
      <c r="C1024" s="302"/>
      <c r="D1024" s="302"/>
      <c r="E1024" s="303"/>
      <c r="F1024" s="304"/>
      <c r="G1024" s="303"/>
      <c r="H1024" s="297"/>
    </row>
    <row r="1025" spans="1:8" ht="15">
      <c r="A1025" s="301"/>
      <c r="B1025" s="302"/>
      <c r="C1025" s="302"/>
      <c r="D1025" s="302"/>
      <c r="E1025" s="303"/>
      <c r="F1025" s="304"/>
      <c r="G1025" s="303"/>
      <c r="H1025" s="297"/>
    </row>
    <row r="1026" spans="1:8" ht="15">
      <c r="A1026" s="301"/>
      <c r="B1026" s="302"/>
      <c r="C1026" s="302"/>
      <c r="D1026" s="302"/>
      <c r="E1026" s="303"/>
      <c r="F1026" s="304"/>
      <c r="G1026" s="303"/>
      <c r="H1026" s="297"/>
    </row>
    <row r="1027" spans="1:8" ht="15">
      <c r="A1027" s="301"/>
      <c r="B1027" s="302"/>
      <c r="C1027" s="302"/>
      <c r="D1027" s="302"/>
      <c r="E1027" s="303"/>
      <c r="F1027" s="304"/>
      <c r="G1027" s="303"/>
      <c r="H1027" s="297"/>
    </row>
    <row r="1028" spans="1:8" ht="15">
      <c r="A1028" s="301"/>
      <c r="B1028" s="302"/>
      <c r="C1028" s="302"/>
      <c r="D1028" s="302"/>
      <c r="E1028" s="303"/>
      <c r="F1028" s="304"/>
      <c r="G1028" s="303"/>
      <c r="H1028" s="297"/>
    </row>
    <row r="1029" spans="1:8" ht="15">
      <c r="A1029" s="301"/>
      <c r="B1029" s="302"/>
      <c r="C1029" s="302"/>
      <c r="D1029" s="302"/>
      <c r="E1029" s="303"/>
      <c r="F1029" s="304"/>
      <c r="G1029" s="303"/>
      <c r="H1029" s="297"/>
    </row>
    <row r="1030" spans="1:8" ht="15">
      <c r="A1030" s="301"/>
      <c r="B1030" s="302"/>
      <c r="C1030" s="302"/>
      <c r="D1030" s="302"/>
      <c r="E1030" s="303"/>
      <c r="F1030" s="304"/>
      <c r="G1030" s="303"/>
      <c r="H1030" s="297"/>
    </row>
    <row r="1031" spans="1:8" ht="15">
      <c r="A1031" s="301"/>
      <c r="B1031" s="302"/>
      <c r="C1031" s="303"/>
      <c r="D1031" s="302"/>
      <c r="E1031" s="303"/>
      <c r="F1031" s="304"/>
      <c r="G1031" s="303"/>
      <c r="H1031" s="297"/>
    </row>
    <row r="1032" spans="1:8" ht="15">
      <c r="A1032" s="301"/>
      <c r="B1032" s="302"/>
      <c r="C1032" s="303"/>
      <c r="D1032" s="302"/>
      <c r="E1032" s="303"/>
      <c r="F1032" s="304"/>
      <c r="G1032" s="303"/>
      <c r="H1032" s="297"/>
    </row>
    <row r="1033" spans="1:8" ht="15">
      <c r="A1033" s="301"/>
      <c r="B1033" s="302"/>
      <c r="C1033" s="303"/>
      <c r="D1033" s="302"/>
      <c r="E1033" s="303"/>
      <c r="F1033" s="304"/>
      <c r="G1033" s="303"/>
      <c r="H1033" s="297"/>
    </row>
    <row r="1034" spans="1:8" ht="15">
      <c r="A1034" s="301"/>
      <c r="B1034" s="302"/>
      <c r="C1034" s="303"/>
      <c r="D1034" s="302"/>
      <c r="E1034" s="303"/>
      <c r="F1034" s="304"/>
      <c r="G1034" s="303"/>
      <c r="H1034" s="297"/>
    </row>
    <row r="1035" spans="1:8" ht="15">
      <c r="A1035" s="301"/>
      <c r="B1035" s="302"/>
      <c r="C1035" s="303"/>
      <c r="D1035" s="302"/>
      <c r="E1035" s="303"/>
      <c r="F1035" s="304"/>
      <c r="G1035" s="303"/>
      <c r="H1035" s="297"/>
    </row>
    <row r="1036" spans="1:8" ht="15">
      <c r="A1036" s="301"/>
      <c r="B1036" s="302"/>
      <c r="C1036" s="303"/>
      <c r="D1036" s="302"/>
      <c r="E1036" s="303"/>
      <c r="F1036" s="304"/>
      <c r="G1036" s="303"/>
      <c r="H1036" s="297"/>
    </row>
    <row r="1037" spans="1:8" ht="15">
      <c r="A1037" s="301"/>
      <c r="B1037" s="302"/>
      <c r="C1037" s="303"/>
      <c r="D1037" s="302"/>
      <c r="E1037" s="303"/>
      <c r="F1037" s="304"/>
      <c r="G1037" s="303"/>
      <c r="H1037" s="297"/>
    </row>
    <row r="1038" spans="1:8" ht="15">
      <c r="A1038" s="301"/>
      <c r="B1038" s="302"/>
      <c r="C1038" s="303"/>
      <c r="D1038" s="302"/>
      <c r="E1038" s="303"/>
      <c r="F1038" s="304"/>
      <c r="G1038" s="303"/>
      <c r="H1038" s="297"/>
    </row>
    <row r="1039" spans="1:8" ht="15">
      <c r="A1039" s="301"/>
      <c r="B1039" s="302"/>
      <c r="C1039" s="303"/>
      <c r="D1039" s="302"/>
      <c r="E1039" s="303"/>
      <c r="F1039" s="304"/>
      <c r="G1039" s="303"/>
      <c r="H1039" s="297"/>
    </row>
    <row r="1040" spans="1:8" ht="15">
      <c r="A1040" s="301"/>
      <c r="B1040" s="302"/>
      <c r="C1040" s="303"/>
      <c r="D1040" s="302"/>
      <c r="E1040" s="303"/>
      <c r="F1040" s="304"/>
      <c r="G1040" s="303"/>
      <c r="H1040" s="297"/>
    </row>
    <row r="1041" spans="1:8" ht="15">
      <c r="A1041" s="301"/>
      <c r="B1041" s="302"/>
      <c r="C1041" s="303"/>
      <c r="D1041" s="302"/>
      <c r="E1041" s="303"/>
      <c r="F1041" s="304"/>
      <c r="G1041" s="303"/>
      <c r="H1041" s="297"/>
    </row>
    <row r="1042" spans="1:8" ht="15">
      <c r="A1042" s="301"/>
      <c r="B1042" s="302"/>
      <c r="C1042" s="303"/>
      <c r="D1042" s="302"/>
      <c r="E1042" s="303"/>
      <c r="F1042" s="304"/>
      <c r="G1042" s="303"/>
      <c r="H1042" s="297"/>
    </row>
    <row r="1043" spans="1:8" ht="15">
      <c r="A1043" s="301"/>
      <c r="B1043" s="303"/>
      <c r="C1043" s="303"/>
      <c r="D1043" s="302"/>
      <c r="E1043" s="303"/>
      <c r="F1043" s="304"/>
      <c r="G1043" s="303"/>
      <c r="H1043" s="297"/>
    </row>
    <row r="1044" spans="1:8" ht="15">
      <c r="A1044" s="301"/>
      <c r="B1044" s="303"/>
      <c r="C1044" s="303"/>
      <c r="D1044" s="302"/>
      <c r="E1044" s="303"/>
      <c r="F1044" s="304"/>
      <c r="G1044" s="303"/>
      <c r="H1044" s="297"/>
    </row>
    <row r="1045" spans="1:8" ht="15">
      <c r="A1045" s="301"/>
      <c r="B1045" s="303"/>
      <c r="C1045" s="303"/>
      <c r="D1045" s="302"/>
      <c r="E1045" s="303"/>
      <c r="F1045" s="304"/>
      <c r="G1045" s="303"/>
      <c r="H1045" s="297"/>
    </row>
    <row r="1046" spans="1:8" ht="15">
      <c r="A1046" s="301"/>
      <c r="B1046" s="303"/>
      <c r="C1046" s="303"/>
      <c r="D1046" s="302"/>
      <c r="E1046" s="303"/>
      <c r="F1046" s="304"/>
      <c r="G1046" s="303"/>
      <c r="H1046" s="297"/>
    </row>
    <row r="1047" spans="1:8" ht="15">
      <c r="A1047" s="301"/>
      <c r="B1047" s="303"/>
      <c r="C1047" s="303"/>
      <c r="D1047" s="302"/>
      <c r="E1047" s="303"/>
      <c r="F1047" s="304"/>
      <c r="G1047" s="303"/>
      <c r="H1047" s="297"/>
    </row>
    <row r="1048" spans="1:8" ht="15">
      <c r="A1048" s="301"/>
      <c r="B1048" s="303"/>
      <c r="C1048" s="303"/>
      <c r="D1048" s="302"/>
      <c r="E1048" s="303"/>
      <c r="F1048" s="304"/>
      <c r="G1048" s="303"/>
      <c r="H1048" s="297"/>
    </row>
    <row r="1049" spans="1:8" ht="15">
      <c r="A1049" s="301"/>
      <c r="B1049" s="303"/>
      <c r="C1049" s="303"/>
      <c r="D1049" s="302"/>
      <c r="E1049" s="303"/>
      <c r="F1049" s="304"/>
      <c r="G1049" s="303"/>
      <c r="H1049" s="297"/>
    </row>
    <row r="1050" spans="1:8" ht="15">
      <c r="A1050" s="301"/>
      <c r="B1050" s="303"/>
      <c r="C1050" s="303"/>
      <c r="D1050" s="302"/>
      <c r="E1050" s="303"/>
      <c r="F1050" s="304"/>
      <c r="G1050" s="303"/>
      <c r="H1050" s="297"/>
    </row>
    <row r="1051" spans="1:8" ht="15">
      <c r="A1051" s="301"/>
      <c r="B1051" s="303"/>
      <c r="C1051" s="303"/>
      <c r="D1051" s="302"/>
      <c r="E1051" s="303"/>
      <c r="F1051" s="304"/>
      <c r="G1051" s="303"/>
      <c r="H1051" s="297"/>
    </row>
    <row r="1052" spans="1:8" ht="15">
      <c r="A1052" s="301"/>
      <c r="B1052" s="303"/>
      <c r="C1052" s="303"/>
      <c r="D1052" s="302"/>
      <c r="E1052" s="303"/>
      <c r="F1052" s="304"/>
      <c r="G1052" s="303"/>
      <c r="H1052" s="297"/>
    </row>
    <row r="1053" spans="1:8" ht="15">
      <c r="A1053" s="301"/>
      <c r="B1053" s="303"/>
      <c r="C1053" s="303"/>
      <c r="D1053" s="302"/>
      <c r="E1053" s="303"/>
      <c r="F1053" s="304"/>
      <c r="G1053" s="303"/>
      <c r="H1053" s="297"/>
    </row>
    <row r="1054" spans="1:8" ht="15">
      <c r="A1054" s="301"/>
      <c r="B1054" s="303"/>
      <c r="C1054" s="303"/>
      <c r="D1054" s="302"/>
      <c r="E1054" s="303"/>
      <c r="F1054" s="304"/>
      <c r="G1054" s="303"/>
      <c r="H1054" s="297"/>
    </row>
    <row r="1055" spans="1:8" ht="15">
      <c r="A1055" s="301"/>
      <c r="B1055" s="303"/>
      <c r="C1055" s="303"/>
      <c r="D1055" s="302"/>
      <c r="E1055" s="303"/>
      <c r="F1055" s="304"/>
      <c r="G1055" s="303"/>
      <c r="H1055" s="297"/>
    </row>
    <row r="1056" spans="1:8" ht="15">
      <c r="A1056" s="301"/>
      <c r="B1056" s="303"/>
      <c r="C1056" s="303"/>
      <c r="D1056" s="302"/>
      <c r="E1056" s="303"/>
      <c r="F1056" s="304"/>
      <c r="G1056" s="303"/>
      <c r="H1056" s="297"/>
    </row>
    <row r="1057" spans="1:8" ht="15">
      <c r="A1057" s="301"/>
      <c r="B1057" s="303"/>
      <c r="C1057" s="303"/>
      <c r="D1057" s="302"/>
      <c r="E1057" s="303"/>
      <c r="F1057" s="304"/>
      <c r="G1057" s="303"/>
      <c r="H1057" s="297"/>
    </row>
    <row r="1058" spans="1:8" ht="15">
      <c r="A1058" s="301"/>
      <c r="B1058" s="303"/>
      <c r="C1058" s="303"/>
      <c r="D1058" s="302"/>
      <c r="E1058" s="303"/>
      <c r="F1058" s="304"/>
      <c r="G1058" s="303"/>
      <c r="H1058" s="297"/>
    </row>
    <row r="1059" spans="1:8" ht="15">
      <c r="A1059" s="301"/>
      <c r="B1059" s="303"/>
      <c r="C1059" s="303"/>
      <c r="D1059" s="302"/>
      <c r="E1059" s="303"/>
      <c r="F1059" s="304"/>
      <c r="G1059" s="303"/>
      <c r="H1059" s="297"/>
    </row>
    <row r="1060" spans="1:8" ht="15">
      <c r="A1060" s="301"/>
      <c r="B1060" s="303"/>
      <c r="C1060" s="303"/>
      <c r="D1060" s="302"/>
      <c r="E1060" s="303"/>
      <c r="F1060" s="304"/>
      <c r="G1060" s="303"/>
      <c r="H1060" s="297"/>
    </row>
    <row r="1061" spans="1:8" ht="15">
      <c r="A1061" s="301"/>
      <c r="B1061" s="303"/>
      <c r="C1061" s="303"/>
      <c r="D1061" s="302"/>
      <c r="E1061" s="303"/>
      <c r="F1061" s="304"/>
      <c r="G1061" s="303"/>
      <c r="H1061" s="297"/>
    </row>
    <row r="1062" spans="1:8" ht="15">
      <c r="A1062" s="301"/>
      <c r="B1062" s="303"/>
      <c r="C1062" s="303"/>
      <c r="D1062" s="302"/>
      <c r="E1062" s="303"/>
      <c r="F1062" s="304"/>
      <c r="G1062" s="303"/>
      <c r="H1062" s="297"/>
    </row>
    <row r="1063" spans="1:8" ht="15">
      <c r="A1063" s="301"/>
      <c r="B1063" s="303"/>
      <c r="C1063" s="303"/>
      <c r="D1063" s="302"/>
      <c r="E1063" s="303"/>
      <c r="F1063" s="304"/>
      <c r="G1063" s="303"/>
      <c r="H1063" s="297"/>
    </row>
    <row r="1064" spans="1:8" ht="15">
      <c r="A1064" s="301"/>
      <c r="B1064" s="303"/>
      <c r="C1064" s="303"/>
      <c r="D1064" s="302"/>
      <c r="E1064" s="303"/>
      <c r="F1064" s="304"/>
      <c r="G1064" s="303"/>
      <c r="H1064" s="297"/>
    </row>
    <row r="1065" spans="1:8" ht="15">
      <c r="A1065" s="301"/>
      <c r="B1065" s="303"/>
      <c r="C1065" s="303"/>
      <c r="D1065" s="302"/>
      <c r="E1065" s="303"/>
      <c r="F1065" s="304"/>
      <c r="G1065" s="303"/>
      <c r="H1065" s="297"/>
    </row>
    <row r="1066" spans="1:8" ht="15">
      <c r="A1066" s="301"/>
      <c r="B1066" s="303"/>
      <c r="C1066" s="303"/>
      <c r="D1066" s="302"/>
      <c r="E1066" s="303"/>
      <c r="F1066" s="304"/>
      <c r="G1066" s="303"/>
      <c r="H1066" s="297"/>
    </row>
    <row r="1067" spans="1:8" ht="15">
      <c r="A1067" s="301"/>
      <c r="B1067" s="303"/>
      <c r="C1067" s="303"/>
      <c r="D1067" s="302"/>
      <c r="E1067" s="303"/>
      <c r="F1067" s="304"/>
      <c r="G1067" s="303"/>
      <c r="H1067" s="297"/>
    </row>
    <row r="1068" spans="1:8" ht="15">
      <c r="A1068" s="301"/>
      <c r="B1068" s="303"/>
      <c r="C1068" s="303"/>
      <c r="D1068" s="302"/>
      <c r="E1068" s="303"/>
      <c r="F1068" s="304"/>
      <c r="G1068" s="303"/>
      <c r="H1068" s="297"/>
    </row>
    <row r="1069" spans="1:8" ht="15">
      <c r="A1069" s="301"/>
      <c r="B1069" s="303"/>
      <c r="C1069" s="303"/>
      <c r="D1069" s="302"/>
      <c r="E1069" s="303"/>
      <c r="F1069" s="304"/>
      <c r="G1069" s="303"/>
      <c r="H1069" s="297"/>
    </row>
    <row r="1070" spans="1:8" ht="15">
      <c r="A1070" s="301"/>
      <c r="B1070" s="303"/>
      <c r="C1070" s="303"/>
      <c r="D1070" s="302"/>
      <c r="E1070" s="303"/>
      <c r="F1070" s="304"/>
      <c r="G1070" s="303"/>
      <c r="H1070" s="297"/>
    </row>
    <row r="1071" spans="1:8" ht="15">
      <c r="A1071" s="301"/>
      <c r="B1071" s="303"/>
      <c r="C1071" s="303"/>
      <c r="D1071" s="302"/>
      <c r="E1071" s="303"/>
      <c r="F1071" s="304"/>
      <c r="G1071" s="303"/>
      <c r="H1071" s="297"/>
    </row>
    <row r="1072" spans="1:8" ht="15">
      <c r="A1072" s="301"/>
      <c r="B1072" s="303"/>
      <c r="C1072" s="303"/>
      <c r="D1072" s="302"/>
      <c r="E1072" s="303"/>
      <c r="F1072" s="304"/>
      <c r="G1072" s="303"/>
      <c r="H1072" s="297"/>
    </row>
    <row r="1073" spans="1:8" ht="15">
      <c r="A1073" s="301"/>
      <c r="B1073" s="303"/>
      <c r="C1073" s="303"/>
      <c r="D1073" s="302"/>
      <c r="E1073" s="303"/>
      <c r="F1073" s="304"/>
      <c r="G1073" s="303"/>
      <c r="H1073" s="297"/>
    </row>
    <row r="1074" spans="1:8" ht="15">
      <c r="A1074" s="301"/>
      <c r="B1074" s="303"/>
      <c r="C1074" s="303"/>
      <c r="D1074" s="302"/>
      <c r="E1074" s="303"/>
      <c r="F1074" s="304"/>
      <c r="G1074" s="303"/>
      <c r="H1074" s="297"/>
    </row>
    <row r="1075" spans="1:8" ht="15">
      <c r="A1075" s="301"/>
      <c r="B1075" s="303"/>
      <c r="C1075" s="303"/>
      <c r="D1075" s="302"/>
      <c r="E1075" s="303"/>
      <c r="F1075" s="304"/>
      <c r="G1075" s="303"/>
      <c r="H1075" s="297"/>
    </row>
    <row r="1076" spans="1:8" ht="15">
      <c r="A1076" s="301"/>
      <c r="B1076" s="303"/>
      <c r="C1076" s="303"/>
      <c r="D1076" s="302"/>
      <c r="E1076" s="303"/>
      <c r="F1076" s="304"/>
      <c r="G1076" s="303"/>
      <c r="H1076" s="297"/>
    </row>
    <row r="1077" spans="1:8" ht="15">
      <c r="A1077" s="301"/>
      <c r="B1077" s="303"/>
      <c r="C1077" s="303"/>
      <c r="D1077" s="302"/>
      <c r="E1077" s="303"/>
      <c r="F1077" s="304"/>
      <c r="G1077" s="303"/>
      <c r="H1077" s="297"/>
    </row>
    <row r="1078" spans="1:8" ht="15">
      <c r="A1078" s="301"/>
      <c r="B1078" s="303"/>
      <c r="C1078" s="303"/>
      <c r="D1078" s="302"/>
      <c r="E1078" s="303"/>
      <c r="F1078" s="304"/>
      <c r="G1078" s="303"/>
      <c r="H1078" s="297"/>
    </row>
    <row r="1079" spans="1:8" ht="15">
      <c r="A1079" s="301"/>
      <c r="B1079" s="303"/>
      <c r="C1079" s="303"/>
      <c r="D1079" s="302"/>
      <c r="E1079" s="303"/>
      <c r="F1079" s="304"/>
      <c r="G1079" s="303"/>
      <c r="H1079" s="297"/>
    </row>
    <row r="1080" spans="1:8" ht="15">
      <c r="A1080" s="301"/>
      <c r="B1080" s="303"/>
      <c r="C1080" s="303"/>
      <c r="D1080" s="302"/>
      <c r="E1080" s="303"/>
      <c r="F1080" s="304"/>
      <c r="G1080" s="303"/>
      <c r="H1080" s="297"/>
    </row>
    <row r="1081" spans="1:8" ht="15">
      <c r="A1081" s="301"/>
      <c r="B1081" s="303"/>
      <c r="C1081" s="303"/>
      <c r="D1081" s="302"/>
      <c r="E1081" s="303"/>
      <c r="F1081" s="304"/>
      <c r="G1081" s="303"/>
      <c r="H1081" s="297"/>
    </row>
    <row r="1082" spans="1:8" ht="15">
      <c r="A1082" s="301"/>
      <c r="B1082" s="303"/>
      <c r="C1082" s="303"/>
      <c r="D1082" s="302"/>
      <c r="E1082" s="303"/>
      <c r="F1082" s="304"/>
      <c r="G1082" s="303"/>
      <c r="H1082" s="297"/>
    </row>
    <row r="1083" spans="1:8" ht="15">
      <c r="A1083" s="301"/>
      <c r="B1083" s="303"/>
      <c r="C1083" s="303"/>
      <c r="D1083" s="302"/>
      <c r="E1083" s="303"/>
      <c r="F1083" s="304"/>
      <c r="G1083" s="303"/>
      <c r="H1083" s="297"/>
    </row>
    <row r="1084" spans="1:8" ht="15">
      <c r="A1084" s="301"/>
      <c r="B1084" s="303"/>
      <c r="C1084" s="303"/>
      <c r="D1084" s="302"/>
      <c r="E1084" s="303"/>
      <c r="F1084" s="304"/>
      <c r="G1084" s="303"/>
      <c r="H1084" s="297"/>
    </row>
    <row r="1085" spans="1:8" ht="15">
      <c r="A1085" s="301"/>
      <c r="B1085" s="303"/>
      <c r="C1085" s="303"/>
      <c r="D1085" s="302"/>
      <c r="E1085" s="303"/>
      <c r="F1085" s="304"/>
      <c r="G1085" s="303"/>
      <c r="H1085" s="297"/>
    </row>
    <row r="1086" spans="1:8" ht="15">
      <c r="A1086" s="301"/>
      <c r="B1086" s="303"/>
      <c r="C1086" s="303"/>
      <c r="D1086" s="302"/>
      <c r="E1086" s="303"/>
      <c r="F1086" s="304"/>
      <c r="G1086" s="303"/>
      <c r="H1086" s="297"/>
    </row>
    <row r="1087" spans="1:8" ht="15">
      <c r="A1087" s="301"/>
      <c r="B1087" s="303"/>
      <c r="C1087" s="303"/>
      <c r="D1087" s="302"/>
      <c r="E1087" s="303"/>
      <c r="F1087" s="304"/>
      <c r="G1087" s="303"/>
      <c r="H1087" s="297"/>
    </row>
    <row r="1088" spans="1:8" ht="15">
      <c r="A1088" s="301"/>
      <c r="B1088" s="303"/>
      <c r="C1088" s="303"/>
      <c r="D1088" s="302"/>
      <c r="E1088" s="303"/>
      <c r="F1088" s="304"/>
      <c r="G1088" s="303"/>
      <c r="H1088" s="297"/>
    </row>
    <row r="1089" spans="1:8" ht="15">
      <c r="A1089" s="301"/>
      <c r="B1089" s="303"/>
      <c r="C1089" s="303"/>
      <c r="D1089" s="302"/>
      <c r="E1089" s="303"/>
      <c r="F1089" s="304"/>
      <c r="G1089" s="303"/>
      <c r="H1089" s="297"/>
    </row>
    <row r="1090" spans="1:8" ht="15">
      <c r="A1090" s="301"/>
      <c r="B1090" s="303"/>
      <c r="C1090" s="303"/>
      <c r="D1090" s="302"/>
      <c r="E1090" s="303"/>
      <c r="F1090" s="304"/>
      <c r="G1090" s="303"/>
      <c r="H1090" s="297"/>
    </row>
    <row r="1091" spans="1:8" ht="15">
      <c r="A1091" s="301"/>
      <c r="B1091" s="303"/>
      <c r="C1091" s="303"/>
      <c r="D1091" s="302"/>
      <c r="E1091" s="303"/>
      <c r="F1091" s="304"/>
      <c r="G1091" s="303"/>
      <c r="H1091" s="297"/>
    </row>
    <row r="1092" spans="1:8" ht="15">
      <c r="A1092" s="301"/>
      <c r="B1092" s="303"/>
      <c r="C1092" s="303"/>
      <c r="D1092" s="302"/>
      <c r="E1092" s="303"/>
      <c r="F1092" s="304"/>
      <c r="G1092" s="303"/>
      <c r="H1092" s="297"/>
    </row>
    <row r="1093" spans="1:8" ht="15">
      <c r="A1093" s="301"/>
      <c r="B1093" s="303"/>
      <c r="C1093" s="303"/>
      <c r="D1093" s="302"/>
      <c r="E1093" s="303"/>
      <c r="F1093" s="304"/>
      <c r="G1093" s="303"/>
      <c r="H1093" s="297"/>
    </row>
    <row r="1094" spans="1:8" ht="15">
      <c r="A1094" s="301"/>
      <c r="B1094" s="303"/>
      <c r="C1094" s="303"/>
      <c r="D1094" s="302"/>
      <c r="E1094" s="303"/>
      <c r="F1094" s="304"/>
      <c r="G1094" s="303"/>
      <c r="H1094" s="297"/>
    </row>
    <row r="1095" spans="1:8" ht="15">
      <c r="A1095" s="301"/>
      <c r="B1095" s="303"/>
      <c r="C1095" s="303"/>
      <c r="D1095" s="302"/>
      <c r="E1095" s="303"/>
      <c r="F1095" s="304"/>
      <c r="G1095" s="303"/>
      <c r="H1095" s="297"/>
    </row>
    <row r="1096" spans="1:8" ht="15">
      <c r="A1096" s="301"/>
      <c r="B1096" s="303"/>
      <c r="C1096" s="303"/>
      <c r="D1096" s="302"/>
      <c r="E1096" s="303"/>
      <c r="F1096" s="304"/>
      <c r="G1096" s="303"/>
      <c r="H1096" s="297"/>
    </row>
    <row r="1097" spans="1:8" ht="15">
      <c r="A1097" s="301"/>
      <c r="B1097" s="303"/>
      <c r="C1097" s="303"/>
      <c r="D1097" s="302"/>
      <c r="E1097" s="303"/>
      <c r="F1097" s="304"/>
      <c r="G1097" s="303"/>
      <c r="H1097" s="297"/>
    </row>
    <row r="1098" spans="1:8" ht="15">
      <c r="A1098" s="301"/>
      <c r="B1098" s="303"/>
      <c r="C1098" s="303"/>
      <c r="D1098" s="302"/>
      <c r="E1098" s="303"/>
      <c r="F1098" s="304"/>
      <c r="G1098" s="303"/>
      <c r="H1098" s="297"/>
    </row>
    <row r="1099" spans="1:8" ht="15">
      <c r="A1099" s="301"/>
      <c r="B1099" s="303"/>
      <c r="C1099" s="303"/>
      <c r="D1099" s="302"/>
      <c r="E1099" s="303"/>
      <c r="F1099" s="304"/>
      <c r="G1099" s="303"/>
      <c r="H1099" s="297"/>
    </row>
    <row r="1100" spans="1:8" ht="15">
      <c r="A1100" s="301"/>
      <c r="B1100" s="303"/>
      <c r="C1100" s="303"/>
      <c r="D1100" s="302"/>
      <c r="E1100" s="303"/>
      <c r="F1100" s="304"/>
      <c r="G1100" s="303"/>
      <c r="H1100" s="297"/>
    </row>
    <row r="1101" spans="1:8" ht="15">
      <c r="A1101" s="301"/>
      <c r="B1101" s="303"/>
      <c r="C1101" s="303"/>
      <c r="D1101" s="302"/>
      <c r="E1101" s="303"/>
      <c r="F1101" s="304"/>
      <c r="G1101" s="303"/>
      <c r="H1101" s="297"/>
    </row>
    <row r="1102" spans="1:8" ht="15">
      <c r="A1102" s="301"/>
      <c r="B1102" s="303"/>
      <c r="C1102" s="303"/>
      <c r="D1102" s="303"/>
      <c r="E1102" s="303"/>
      <c r="F1102" s="304"/>
      <c r="G1102" s="303"/>
      <c r="H1102" s="297"/>
    </row>
    <row r="1103" spans="1:8" ht="15">
      <c r="A1103" s="301"/>
      <c r="B1103" s="303"/>
      <c r="C1103" s="303"/>
      <c r="D1103" s="303"/>
      <c r="E1103" s="303"/>
      <c r="F1103" s="304"/>
      <c r="G1103" s="303"/>
      <c r="H1103" s="297"/>
    </row>
    <row r="1104" spans="1:8" ht="15">
      <c r="A1104" s="301"/>
      <c r="B1104" s="303"/>
      <c r="C1104" s="303"/>
      <c r="D1104" s="303"/>
      <c r="E1104" s="303"/>
      <c r="F1104" s="304"/>
      <c r="G1104" s="303"/>
      <c r="H1104" s="297"/>
    </row>
    <row r="1105" spans="1:8" ht="15">
      <c r="A1105" s="301"/>
      <c r="B1105" s="303"/>
      <c r="C1105" s="303"/>
      <c r="D1105" s="303"/>
      <c r="E1105" s="303"/>
      <c r="F1105" s="304"/>
      <c r="G1105" s="303"/>
      <c r="H1105" s="297"/>
    </row>
    <row r="1106" spans="1:8" ht="15">
      <c r="A1106" s="301"/>
      <c r="B1106" s="303"/>
      <c r="C1106" s="303"/>
      <c r="D1106" s="303"/>
      <c r="E1106" s="303"/>
      <c r="F1106" s="304"/>
      <c r="G1106" s="303"/>
      <c r="H1106" s="297"/>
    </row>
    <row r="1107" spans="1:8" ht="15">
      <c r="A1107" s="301"/>
      <c r="B1107" s="303"/>
      <c r="C1107" s="303"/>
      <c r="D1107" s="303"/>
      <c r="E1107" s="303"/>
      <c r="F1107" s="304"/>
      <c r="G1107" s="303"/>
      <c r="H1107" s="297"/>
    </row>
    <row r="1108" spans="1:8" ht="15">
      <c r="A1108" s="301"/>
      <c r="B1108" s="303"/>
      <c r="C1108" s="303"/>
      <c r="D1108" s="303"/>
      <c r="E1108" s="303"/>
      <c r="F1108" s="304"/>
      <c r="G1108" s="303"/>
      <c r="H1108" s="297"/>
    </row>
    <row r="1109" spans="1:8" ht="15">
      <c r="A1109" s="301"/>
      <c r="B1109" s="303"/>
      <c r="C1109" s="303"/>
      <c r="D1109" s="303"/>
      <c r="E1109" s="303"/>
      <c r="F1109" s="304"/>
      <c r="G1109" s="303"/>
      <c r="H1109" s="297"/>
    </row>
    <row r="1110" spans="1:8" ht="15">
      <c r="A1110" s="301"/>
      <c r="B1110" s="303"/>
      <c r="C1110" s="303"/>
      <c r="D1110" s="303"/>
      <c r="E1110" s="303"/>
      <c r="F1110" s="304"/>
      <c r="G1110" s="303"/>
      <c r="H1110" s="297"/>
    </row>
    <row r="1111" spans="1:8" ht="15">
      <c r="A1111" s="301"/>
      <c r="B1111" s="303"/>
      <c r="C1111" s="303"/>
      <c r="D1111" s="303"/>
      <c r="E1111" s="303"/>
      <c r="F1111" s="304"/>
      <c r="G1111" s="303"/>
      <c r="H1111" s="297"/>
    </row>
    <row r="1112" spans="1:8" ht="15">
      <c r="A1112" s="301"/>
      <c r="B1112" s="303"/>
      <c r="C1112" s="303"/>
      <c r="D1112" s="303"/>
      <c r="E1112" s="303"/>
      <c r="F1112" s="304"/>
      <c r="G1112" s="303"/>
      <c r="H1112" s="297"/>
    </row>
    <row r="1113" spans="1:8" ht="15">
      <c r="A1113" s="301"/>
      <c r="B1113" s="303"/>
      <c r="C1113" s="303"/>
      <c r="D1113" s="303"/>
      <c r="E1113" s="303"/>
      <c r="F1113" s="304"/>
      <c r="G1113" s="303"/>
      <c r="H1113" s="297"/>
    </row>
    <row r="1114" spans="1:8" ht="15">
      <c r="A1114" s="301"/>
      <c r="B1114" s="303"/>
      <c r="C1114" s="303"/>
      <c r="D1114" s="303"/>
      <c r="E1114" s="303"/>
      <c r="F1114" s="304"/>
      <c r="G1114" s="303"/>
      <c r="H1114" s="297"/>
    </row>
    <row r="1115" spans="1:8" ht="15">
      <c r="A1115" s="301"/>
      <c r="B1115" s="303"/>
      <c r="C1115" s="303"/>
      <c r="D1115" s="303"/>
      <c r="E1115" s="303"/>
      <c r="F1115" s="304"/>
      <c r="G1115" s="303"/>
      <c r="H1115" s="297"/>
    </row>
    <row r="1116" spans="1:8" ht="15">
      <c r="A1116" s="301"/>
      <c r="B1116" s="303"/>
      <c r="C1116" s="303"/>
      <c r="D1116" s="303"/>
      <c r="E1116" s="303"/>
      <c r="F1116" s="304"/>
      <c r="G1116" s="303"/>
      <c r="H1116" s="297"/>
    </row>
    <row r="1117" spans="1:8" ht="15">
      <c r="A1117" s="301"/>
      <c r="B1117" s="303"/>
      <c r="C1117" s="303"/>
      <c r="D1117" s="303"/>
      <c r="E1117" s="303"/>
      <c r="F1117" s="304"/>
      <c r="G1117" s="303"/>
      <c r="H1117" s="297"/>
    </row>
    <row r="1118" spans="1:8" ht="15">
      <c r="A1118" s="301"/>
      <c r="B1118" s="303"/>
      <c r="C1118" s="303"/>
      <c r="D1118" s="303"/>
      <c r="E1118" s="303"/>
      <c r="F1118" s="304"/>
      <c r="G1118" s="303"/>
      <c r="H1118" s="297"/>
    </row>
  </sheetData>
  <sheetProtection/>
  <mergeCells count="10">
    <mergeCell ref="A12:F12"/>
    <mergeCell ref="B1:G1"/>
    <mergeCell ref="B2:G2"/>
    <mergeCell ref="B3:G3"/>
    <mergeCell ref="B4:G4"/>
    <mergeCell ref="B5:G5"/>
    <mergeCell ref="B6:G6"/>
    <mergeCell ref="A9:F9"/>
    <mergeCell ref="A10:F10"/>
    <mergeCell ref="A11:F11"/>
  </mergeCells>
  <printOptions/>
  <pageMargins left="0.8267716535433072" right="0.2755905511811024" top="0.7480314960629921" bottom="0.7480314960629921" header="0.31496062992125984" footer="0.31496062992125984"/>
  <pageSetup fitToHeight="9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5"/>
  <sheetViews>
    <sheetView zoomScalePageLayoutView="0" workbookViewId="0" topLeftCell="A181">
      <selection activeCell="A186" sqref="A186"/>
    </sheetView>
  </sheetViews>
  <sheetFormatPr defaultColWidth="6.8515625" defaultRowHeight="15"/>
  <cols>
    <col min="1" max="1" width="64.00390625" style="120" customWidth="1"/>
    <col min="2" max="3" width="6.8515625" style="22" customWidth="1"/>
    <col min="4" max="4" width="10.7109375" style="22" customWidth="1"/>
    <col min="5" max="5" width="6.8515625" style="118" customWidth="1"/>
    <col min="6" max="6" width="18.28125" style="119" customWidth="1"/>
    <col min="7" max="7" width="24.28125" style="1" customWidth="1"/>
    <col min="8" max="8" width="9.8515625" style="1" customWidth="1"/>
    <col min="9" max="16384" width="6.8515625" style="1" customWidth="1"/>
  </cols>
  <sheetData>
    <row r="1" spans="1:6" ht="15">
      <c r="A1" s="332"/>
      <c r="B1" s="376" t="s">
        <v>164</v>
      </c>
      <c r="C1" s="376"/>
      <c r="D1" s="376"/>
      <c r="E1" s="376"/>
      <c r="F1" s="376"/>
    </row>
    <row r="2" spans="2:6" ht="15">
      <c r="B2" s="383" t="s">
        <v>165</v>
      </c>
      <c r="C2" s="383"/>
      <c r="D2" s="383"/>
      <c r="E2" s="383"/>
      <c r="F2" s="383"/>
    </row>
    <row r="3" spans="2:6" ht="15">
      <c r="B3" s="384" t="s">
        <v>166</v>
      </c>
      <c r="C3" s="383"/>
      <c r="D3" s="383"/>
      <c r="E3" s="383"/>
      <c r="F3" s="383"/>
    </row>
    <row r="4" spans="2:6" ht="15">
      <c r="B4" s="384" t="s">
        <v>167</v>
      </c>
      <c r="C4" s="383"/>
      <c r="D4" s="383"/>
      <c r="E4" s="383"/>
      <c r="F4" s="383"/>
    </row>
    <row r="5" spans="2:6" ht="15">
      <c r="B5" s="383" t="s">
        <v>168</v>
      </c>
      <c r="C5" s="383"/>
      <c r="D5" s="383"/>
      <c r="E5" s="383"/>
      <c r="F5" s="383"/>
    </row>
    <row r="6" spans="2:6" ht="27" customHeight="1">
      <c r="B6" s="385" t="s">
        <v>59</v>
      </c>
      <c r="C6" s="385"/>
      <c r="D6" s="385"/>
      <c r="E6" s="385"/>
      <c r="F6" s="385"/>
    </row>
    <row r="8" spans="1:6" ht="12.75">
      <c r="A8" s="381" t="s">
        <v>169</v>
      </c>
      <c r="B8" s="381"/>
      <c r="C8" s="381"/>
      <c r="D8" s="381"/>
      <c r="E8" s="381"/>
      <c r="F8" s="381"/>
    </row>
    <row r="9" spans="1:6" ht="12.75">
      <c r="A9" s="381" t="s">
        <v>170</v>
      </c>
      <c r="B9" s="381"/>
      <c r="C9" s="381"/>
      <c r="D9" s="381"/>
      <c r="E9" s="381"/>
      <c r="F9" s="381"/>
    </row>
    <row r="10" spans="1:6" ht="12.75">
      <c r="A10" s="381" t="s">
        <v>171</v>
      </c>
      <c r="B10" s="381"/>
      <c r="C10" s="381"/>
      <c r="D10" s="381"/>
      <c r="E10" s="381"/>
      <c r="F10" s="381"/>
    </row>
    <row r="11" spans="1:6" ht="12.75">
      <c r="A11" s="381" t="s">
        <v>172</v>
      </c>
      <c r="B11" s="381"/>
      <c r="C11" s="381"/>
      <c r="D11" s="381"/>
      <c r="E11" s="381"/>
      <c r="F11" s="381"/>
    </row>
    <row r="12" spans="1:6" ht="14.25">
      <c r="A12" s="121"/>
      <c r="B12" s="121"/>
      <c r="C12" s="121"/>
      <c r="D12" s="121"/>
      <c r="E12" s="3"/>
      <c r="F12" s="4"/>
    </row>
    <row r="13" spans="1:6" ht="14.25">
      <c r="A13" s="121"/>
      <c r="B13" s="121"/>
      <c r="C13" s="121"/>
      <c r="D13" s="121"/>
      <c r="E13" s="3"/>
      <c r="F13" s="5" t="s">
        <v>173</v>
      </c>
    </row>
    <row r="14" spans="1:6" ht="15" thickBot="1">
      <c r="A14" s="121"/>
      <c r="B14" s="121"/>
      <c r="C14" s="121"/>
      <c r="D14" s="121"/>
      <c r="E14" s="3"/>
      <c r="F14" s="4"/>
    </row>
    <row r="15" spans="1:6" ht="15.75">
      <c r="A15" s="125" t="s">
        <v>174</v>
      </c>
      <c r="B15" s="126" t="s">
        <v>175</v>
      </c>
      <c r="C15" s="126" t="s">
        <v>176</v>
      </c>
      <c r="D15" s="126" t="s">
        <v>177</v>
      </c>
      <c r="E15" s="7" t="s">
        <v>178</v>
      </c>
      <c r="F15" s="8" t="s">
        <v>179</v>
      </c>
    </row>
    <row r="16" spans="1:6" ht="15">
      <c r="A16" s="128">
        <v>1</v>
      </c>
      <c r="B16" s="129">
        <v>2</v>
      </c>
      <c r="C16" s="129">
        <v>3</v>
      </c>
      <c r="D16" s="129">
        <v>4</v>
      </c>
      <c r="E16" s="9">
        <v>5</v>
      </c>
      <c r="F16" s="10">
        <v>6</v>
      </c>
    </row>
    <row r="17" spans="1:7" ht="18.75">
      <c r="A17" s="48" t="s">
        <v>180</v>
      </c>
      <c r="B17" s="131" t="s">
        <v>181</v>
      </c>
      <c r="C17" s="131" t="s">
        <v>181</v>
      </c>
      <c r="D17" s="131" t="s">
        <v>181</v>
      </c>
      <c r="E17" s="13" t="s">
        <v>181</v>
      </c>
      <c r="F17" s="14">
        <f>SUM(F18+F79+F98+F122+F128+F205+F267+F363+F359+F355+F191)</f>
        <v>814850702.5600001</v>
      </c>
      <c r="G17" s="329"/>
    </row>
    <row r="18" spans="1:7" s="17" customFormat="1" ht="15.75">
      <c r="A18" s="48" t="s">
        <v>182</v>
      </c>
      <c r="B18" s="131" t="s">
        <v>183</v>
      </c>
      <c r="C18" s="131" t="s">
        <v>181</v>
      </c>
      <c r="D18" s="131" t="s">
        <v>181</v>
      </c>
      <c r="E18" s="16" t="s">
        <v>181</v>
      </c>
      <c r="F18" s="14">
        <f>SUM(F19+F26+F53+F57+F47)</f>
        <v>58784632.97</v>
      </c>
      <c r="G18" s="330"/>
    </row>
    <row r="19" spans="1:6" s="22" customFormat="1" ht="45">
      <c r="A19" s="18" t="s">
        <v>184</v>
      </c>
      <c r="B19" s="19" t="s">
        <v>183</v>
      </c>
      <c r="C19" s="19" t="s">
        <v>185</v>
      </c>
      <c r="D19" s="19" t="s">
        <v>181</v>
      </c>
      <c r="E19" s="20" t="s">
        <v>181</v>
      </c>
      <c r="F19" s="21">
        <f>SUM(F20)</f>
        <v>863773</v>
      </c>
    </row>
    <row r="20" spans="1:6" s="22" customFormat="1" ht="45">
      <c r="A20" s="23" t="s">
        <v>186</v>
      </c>
      <c r="B20" s="24" t="s">
        <v>183</v>
      </c>
      <c r="C20" s="24" t="s">
        <v>185</v>
      </c>
      <c r="D20" s="24" t="s">
        <v>187</v>
      </c>
      <c r="E20" s="25" t="s">
        <v>181</v>
      </c>
      <c r="F20" s="26">
        <f>SUM(F21+F24)</f>
        <v>863773</v>
      </c>
    </row>
    <row r="21" spans="1:6" s="22" customFormat="1" ht="15">
      <c r="A21" s="27" t="s">
        <v>188</v>
      </c>
      <c r="B21" s="28" t="s">
        <v>183</v>
      </c>
      <c r="C21" s="28" t="s">
        <v>185</v>
      </c>
      <c r="D21" s="28" t="s">
        <v>189</v>
      </c>
      <c r="E21" s="29" t="s">
        <v>181</v>
      </c>
      <c r="F21" s="30">
        <f>SUM(F22)</f>
        <v>541433</v>
      </c>
    </row>
    <row r="22" spans="1:6" s="22" customFormat="1" ht="15">
      <c r="A22" s="23" t="s">
        <v>190</v>
      </c>
      <c r="B22" s="24" t="s">
        <v>183</v>
      </c>
      <c r="C22" s="24" t="s">
        <v>185</v>
      </c>
      <c r="D22" s="24" t="s">
        <v>189</v>
      </c>
      <c r="E22" s="25">
        <v>500</v>
      </c>
      <c r="F22" s="26">
        <f>SUM(F23:F23)</f>
        <v>541433</v>
      </c>
    </row>
    <row r="23" spans="1:6" s="22" customFormat="1" ht="15">
      <c r="A23" s="23" t="s">
        <v>190</v>
      </c>
      <c r="B23" s="24" t="s">
        <v>183</v>
      </c>
      <c r="C23" s="24" t="s">
        <v>185</v>
      </c>
      <c r="D23" s="24" t="s">
        <v>189</v>
      </c>
      <c r="E23" s="25"/>
      <c r="F23" s="26">
        <v>541433</v>
      </c>
    </row>
    <row r="24" spans="1:6" s="22" customFormat="1" ht="30">
      <c r="A24" s="27" t="s">
        <v>191</v>
      </c>
      <c r="B24" s="28" t="s">
        <v>183</v>
      </c>
      <c r="C24" s="28" t="s">
        <v>192</v>
      </c>
      <c r="D24" s="28" t="s">
        <v>193</v>
      </c>
      <c r="E24" s="29"/>
      <c r="F24" s="30">
        <f>SUM(F25)</f>
        <v>322340</v>
      </c>
    </row>
    <row r="25" spans="1:6" s="22" customFormat="1" ht="15">
      <c r="A25" s="23" t="s">
        <v>190</v>
      </c>
      <c r="B25" s="24" t="s">
        <v>183</v>
      </c>
      <c r="C25" s="24" t="s">
        <v>194</v>
      </c>
      <c r="D25" s="24" t="s">
        <v>193</v>
      </c>
      <c r="E25" s="25">
        <v>500</v>
      </c>
      <c r="F25" s="26">
        <v>322340</v>
      </c>
    </row>
    <row r="26" spans="1:7" s="22" customFormat="1" ht="45">
      <c r="A26" s="18" t="s">
        <v>195</v>
      </c>
      <c r="B26" s="19" t="s">
        <v>183</v>
      </c>
      <c r="C26" s="19" t="s">
        <v>196</v>
      </c>
      <c r="D26" s="19"/>
      <c r="E26" s="20"/>
      <c r="F26" s="21">
        <f>SUM(F27)</f>
        <v>39226232.97</v>
      </c>
      <c r="G26" s="31"/>
    </row>
    <row r="27" spans="1:7" s="22" customFormat="1" ht="45">
      <c r="A27" s="23" t="s">
        <v>186</v>
      </c>
      <c r="B27" s="24" t="s">
        <v>183</v>
      </c>
      <c r="C27" s="24" t="s">
        <v>196</v>
      </c>
      <c r="D27" s="24" t="s">
        <v>187</v>
      </c>
      <c r="E27" s="25"/>
      <c r="F27" s="26">
        <f>F28+F45</f>
        <v>39226232.97</v>
      </c>
      <c r="G27" s="31"/>
    </row>
    <row r="28" spans="1:6" s="22" customFormat="1" ht="15">
      <c r="A28" s="27" t="s">
        <v>188</v>
      </c>
      <c r="B28" s="28" t="s">
        <v>183</v>
      </c>
      <c r="C28" s="28" t="s">
        <v>196</v>
      </c>
      <c r="D28" s="28" t="s">
        <v>189</v>
      </c>
      <c r="E28" s="29"/>
      <c r="F28" s="30">
        <f>F29+F32+F33+F41+F31+F44+F30</f>
        <v>37957458.97</v>
      </c>
    </row>
    <row r="29" spans="1:6" s="22" customFormat="1" ht="15">
      <c r="A29" s="23" t="s">
        <v>190</v>
      </c>
      <c r="B29" s="24" t="s">
        <v>183</v>
      </c>
      <c r="C29" s="24" t="s">
        <v>196</v>
      </c>
      <c r="D29" s="24" t="s">
        <v>189</v>
      </c>
      <c r="E29" s="25">
        <v>500</v>
      </c>
      <c r="F29" s="26">
        <v>26288375.97</v>
      </c>
    </row>
    <row r="30" spans="1:6" s="22" customFormat="1" ht="30">
      <c r="A30" s="23" t="s">
        <v>197</v>
      </c>
      <c r="B30" s="24" t="s">
        <v>183</v>
      </c>
      <c r="C30" s="24" t="s">
        <v>196</v>
      </c>
      <c r="D30" s="24" t="s">
        <v>198</v>
      </c>
      <c r="E30" s="25">
        <v>500</v>
      </c>
      <c r="F30" s="26">
        <v>3782622</v>
      </c>
    </row>
    <row r="31" spans="1:6" s="22" customFormat="1" ht="15">
      <c r="A31" s="23" t="s">
        <v>190</v>
      </c>
      <c r="B31" s="24" t="s">
        <v>183</v>
      </c>
      <c r="C31" s="24" t="s">
        <v>196</v>
      </c>
      <c r="D31" s="24" t="s">
        <v>199</v>
      </c>
      <c r="E31" s="25">
        <v>500</v>
      </c>
      <c r="F31" s="26">
        <v>690000</v>
      </c>
    </row>
    <row r="32" spans="1:6" s="22" customFormat="1" ht="30">
      <c r="A32" s="23" t="s">
        <v>200</v>
      </c>
      <c r="B32" s="24" t="s">
        <v>183</v>
      </c>
      <c r="C32" s="24" t="s">
        <v>196</v>
      </c>
      <c r="D32" s="24" t="s">
        <v>189</v>
      </c>
      <c r="E32" s="25">
        <v>500</v>
      </c>
      <c r="F32" s="26">
        <v>400000</v>
      </c>
    </row>
    <row r="33" spans="1:6" s="22" customFormat="1" ht="15">
      <c r="A33" s="27" t="s">
        <v>188</v>
      </c>
      <c r="B33" s="28" t="s">
        <v>183</v>
      </c>
      <c r="C33" s="28" t="s">
        <v>196</v>
      </c>
      <c r="D33" s="28" t="s">
        <v>201</v>
      </c>
      <c r="E33" s="29"/>
      <c r="F33" s="30">
        <f>SUM(F34:F40)</f>
        <v>3401300</v>
      </c>
    </row>
    <row r="34" spans="1:6" s="22" customFormat="1" ht="45">
      <c r="A34" s="23" t="s">
        <v>202</v>
      </c>
      <c r="B34" s="24" t="s">
        <v>183</v>
      </c>
      <c r="C34" s="24" t="s">
        <v>196</v>
      </c>
      <c r="D34" s="24" t="s">
        <v>203</v>
      </c>
      <c r="E34" s="25">
        <v>500</v>
      </c>
      <c r="F34" s="26">
        <v>574070</v>
      </c>
    </row>
    <row r="35" spans="1:6" s="22" customFormat="1" ht="60">
      <c r="A35" s="23" t="s">
        <v>204</v>
      </c>
      <c r="B35" s="24" t="s">
        <v>183</v>
      </c>
      <c r="C35" s="24" t="s">
        <v>196</v>
      </c>
      <c r="D35" s="24" t="s">
        <v>205</v>
      </c>
      <c r="E35" s="25">
        <v>500</v>
      </c>
      <c r="F35" s="26">
        <v>998430</v>
      </c>
    </row>
    <row r="36" spans="1:6" s="22" customFormat="1" ht="60">
      <c r="A36" s="23" t="s">
        <v>51</v>
      </c>
      <c r="B36" s="24" t="s">
        <v>183</v>
      </c>
      <c r="C36" s="24" t="s">
        <v>196</v>
      </c>
      <c r="D36" s="24" t="s">
        <v>206</v>
      </c>
      <c r="E36" s="25">
        <v>500</v>
      </c>
      <c r="F36" s="26">
        <v>10000</v>
      </c>
    </row>
    <row r="37" spans="1:6" s="22" customFormat="1" ht="45">
      <c r="A37" s="23" t="s">
        <v>207</v>
      </c>
      <c r="B37" s="24" t="s">
        <v>183</v>
      </c>
      <c r="C37" s="24" t="s">
        <v>196</v>
      </c>
      <c r="D37" s="24" t="s">
        <v>208</v>
      </c>
      <c r="E37" s="25">
        <v>500</v>
      </c>
      <c r="F37" s="26">
        <v>1443400</v>
      </c>
    </row>
    <row r="38" spans="1:6" s="22" customFormat="1" ht="75">
      <c r="A38" s="23" t="s">
        <v>209</v>
      </c>
      <c r="B38" s="24" t="s">
        <v>183</v>
      </c>
      <c r="C38" s="24" t="s">
        <v>196</v>
      </c>
      <c r="D38" s="24" t="s">
        <v>210</v>
      </c>
      <c r="E38" s="25">
        <v>500</v>
      </c>
      <c r="F38" s="26">
        <v>10000</v>
      </c>
    </row>
    <row r="39" spans="1:6" s="22" customFormat="1" ht="60">
      <c r="A39" s="23" t="s">
        <v>211</v>
      </c>
      <c r="B39" s="24" t="s">
        <v>183</v>
      </c>
      <c r="C39" s="24" t="s">
        <v>196</v>
      </c>
      <c r="D39" s="24" t="s">
        <v>212</v>
      </c>
      <c r="E39" s="25">
        <v>500</v>
      </c>
      <c r="F39" s="26">
        <v>310900</v>
      </c>
    </row>
    <row r="40" spans="1:6" s="22" customFormat="1" ht="60">
      <c r="A40" s="23" t="s">
        <v>213</v>
      </c>
      <c r="B40" s="24" t="s">
        <v>183</v>
      </c>
      <c r="C40" s="24" t="s">
        <v>196</v>
      </c>
      <c r="D40" s="24" t="s">
        <v>214</v>
      </c>
      <c r="E40" s="25">
        <v>500</v>
      </c>
      <c r="F40" s="26">
        <v>54500</v>
      </c>
    </row>
    <row r="41" spans="1:6" s="22" customFormat="1" ht="15">
      <c r="A41" s="27" t="s">
        <v>188</v>
      </c>
      <c r="B41" s="28" t="s">
        <v>183</v>
      </c>
      <c r="C41" s="28" t="s">
        <v>196</v>
      </c>
      <c r="D41" s="28" t="s">
        <v>215</v>
      </c>
      <c r="E41" s="29"/>
      <c r="F41" s="30">
        <f>SUM(F42:F43)</f>
        <v>1332935</v>
      </c>
    </row>
    <row r="42" spans="1:6" s="22" customFormat="1" ht="45">
      <c r="A42" s="23" t="s">
        <v>216</v>
      </c>
      <c r="B42" s="24" t="s">
        <v>183</v>
      </c>
      <c r="C42" s="24" t="s">
        <v>196</v>
      </c>
      <c r="D42" s="24" t="s">
        <v>217</v>
      </c>
      <c r="E42" s="25">
        <v>500</v>
      </c>
      <c r="F42" s="26">
        <v>370935</v>
      </c>
    </row>
    <row r="43" spans="1:6" s="22" customFormat="1" ht="45">
      <c r="A43" s="23" t="s">
        <v>218</v>
      </c>
      <c r="B43" s="24" t="s">
        <v>183</v>
      </c>
      <c r="C43" s="24" t="s">
        <v>196</v>
      </c>
      <c r="D43" s="24" t="s">
        <v>219</v>
      </c>
      <c r="E43" s="25">
        <v>500</v>
      </c>
      <c r="F43" s="26">
        <v>962000</v>
      </c>
    </row>
    <row r="44" spans="1:6" s="22" customFormat="1" ht="30">
      <c r="A44" s="27" t="s">
        <v>220</v>
      </c>
      <c r="B44" s="28" t="s">
        <v>183</v>
      </c>
      <c r="C44" s="28" t="s">
        <v>196</v>
      </c>
      <c r="D44" s="28" t="s">
        <v>221</v>
      </c>
      <c r="E44" s="29">
        <v>500</v>
      </c>
      <c r="F44" s="30">
        <v>2062226</v>
      </c>
    </row>
    <row r="45" spans="1:6" s="22" customFormat="1" ht="30">
      <c r="A45" s="27" t="s">
        <v>222</v>
      </c>
      <c r="B45" s="28" t="s">
        <v>183</v>
      </c>
      <c r="C45" s="28" t="s">
        <v>196</v>
      </c>
      <c r="D45" s="28" t="s">
        <v>223</v>
      </c>
      <c r="E45" s="29"/>
      <c r="F45" s="30">
        <f>SUM(F46)</f>
        <v>1268774</v>
      </c>
    </row>
    <row r="46" spans="1:6" s="22" customFormat="1" ht="15">
      <c r="A46" s="23" t="s">
        <v>190</v>
      </c>
      <c r="B46" s="24" t="s">
        <v>183</v>
      </c>
      <c r="C46" s="24" t="s">
        <v>196</v>
      </c>
      <c r="D46" s="24" t="s">
        <v>223</v>
      </c>
      <c r="E46" s="25">
        <v>500</v>
      </c>
      <c r="F46" s="26">
        <v>1268774</v>
      </c>
    </row>
    <row r="47" spans="1:6" s="22" customFormat="1" ht="45">
      <c r="A47" s="18" t="s">
        <v>224</v>
      </c>
      <c r="B47" s="19" t="s">
        <v>183</v>
      </c>
      <c r="C47" s="19" t="s">
        <v>225</v>
      </c>
      <c r="D47" s="19" t="s">
        <v>181</v>
      </c>
      <c r="E47" s="32"/>
      <c r="F47" s="21">
        <f>SUM(F48)</f>
        <v>9352364</v>
      </c>
    </row>
    <row r="48" spans="1:6" s="22" customFormat="1" ht="45">
      <c r="A48" s="27" t="s">
        <v>186</v>
      </c>
      <c r="B48" s="28" t="s">
        <v>183</v>
      </c>
      <c r="C48" s="28" t="s">
        <v>225</v>
      </c>
      <c r="D48" s="28" t="s">
        <v>187</v>
      </c>
      <c r="E48" s="33"/>
      <c r="F48" s="30">
        <f>SUM(F49)</f>
        <v>9352364</v>
      </c>
    </row>
    <row r="49" spans="1:6" s="22" customFormat="1" ht="15">
      <c r="A49" s="23" t="s">
        <v>188</v>
      </c>
      <c r="B49" s="24" t="s">
        <v>183</v>
      </c>
      <c r="C49" s="24" t="s">
        <v>225</v>
      </c>
      <c r="D49" s="24" t="s">
        <v>189</v>
      </c>
      <c r="E49" s="34"/>
      <c r="F49" s="26">
        <f>SUM(F50:F52)</f>
        <v>9352364</v>
      </c>
    </row>
    <row r="50" spans="1:6" s="22" customFormat="1" ht="15">
      <c r="A50" s="23" t="s">
        <v>226</v>
      </c>
      <c r="B50" s="24" t="s">
        <v>183</v>
      </c>
      <c r="C50" s="24" t="s">
        <v>225</v>
      </c>
      <c r="D50" s="24" t="s">
        <v>189</v>
      </c>
      <c r="E50" s="34" t="s">
        <v>227</v>
      </c>
      <c r="F50" s="26">
        <v>6923100</v>
      </c>
    </row>
    <row r="51" spans="1:6" s="22" customFormat="1" ht="75">
      <c r="A51" s="35" t="s">
        <v>228</v>
      </c>
      <c r="B51" s="24" t="s">
        <v>183</v>
      </c>
      <c r="C51" s="24" t="s">
        <v>225</v>
      </c>
      <c r="D51" s="24" t="s">
        <v>229</v>
      </c>
      <c r="E51" s="34" t="s">
        <v>227</v>
      </c>
      <c r="F51" s="26">
        <v>438200</v>
      </c>
    </row>
    <row r="52" spans="1:6" s="22" customFormat="1" ht="45">
      <c r="A52" s="23" t="s">
        <v>230</v>
      </c>
      <c r="B52" s="24" t="s">
        <v>183</v>
      </c>
      <c r="C52" s="24" t="s">
        <v>225</v>
      </c>
      <c r="D52" s="24" t="s">
        <v>231</v>
      </c>
      <c r="E52" s="25">
        <v>500</v>
      </c>
      <c r="F52" s="26">
        <v>1991064</v>
      </c>
    </row>
    <row r="53" spans="1:6" s="22" customFormat="1" ht="15">
      <c r="A53" s="18" t="s">
        <v>232</v>
      </c>
      <c r="B53" s="19" t="s">
        <v>183</v>
      </c>
      <c r="C53" s="19" t="s">
        <v>233</v>
      </c>
      <c r="D53" s="19"/>
      <c r="E53" s="20"/>
      <c r="F53" s="21">
        <f>SUM(F54)</f>
        <v>585000</v>
      </c>
    </row>
    <row r="54" spans="1:6" s="22" customFormat="1" ht="15">
      <c r="A54" s="23" t="s">
        <v>232</v>
      </c>
      <c r="B54" s="24" t="s">
        <v>183</v>
      </c>
      <c r="C54" s="24" t="s">
        <v>233</v>
      </c>
      <c r="D54" s="24" t="s">
        <v>234</v>
      </c>
      <c r="E54" s="25"/>
      <c r="F54" s="26">
        <f>SUM(F55)</f>
        <v>585000</v>
      </c>
    </row>
    <row r="55" spans="1:6" s="22" customFormat="1" ht="15">
      <c r="A55" s="23" t="s">
        <v>235</v>
      </c>
      <c r="B55" s="24" t="s">
        <v>183</v>
      </c>
      <c r="C55" s="24" t="s">
        <v>233</v>
      </c>
      <c r="D55" s="24" t="s">
        <v>236</v>
      </c>
      <c r="E55" s="25"/>
      <c r="F55" s="26">
        <f>SUM(F56)</f>
        <v>585000</v>
      </c>
    </row>
    <row r="56" spans="1:6" s="22" customFormat="1" ht="15">
      <c r="A56" s="23" t="s">
        <v>237</v>
      </c>
      <c r="B56" s="24" t="s">
        <v>183</v>
      </c>
      <c r="C56" s="24" t="s">
        <v>233</v>
      </c>
      <c r="D56" s="24" t="s">
        <v>236</v>
      </c>
      <c r="E56" s="34" t="s">
        <v>238</v>
      </c>
      <c r="F56" s="26">
        <v>585000</v>
      </c>
    </row>
    <row r="57" spans="1:6" s="22" customFormat="1" ht="15">
      <c r="A57" s="18" t="s">
        <v>239</v>
      </c>
      <c r="B57" s="19" t="s">
        <v>183</v>
      </c>
      <c r="C57" s="19" t="s">
        <v>240</v>
      </c>
      <c r="D57" s="19" t="s">
        <v>181</v>
      </c>
      <c r="E57" s="20" t="s">
        <v>181</v>
      </c>
      <c r="F57" s="21">
        <f>F58+F62+F65+F76+F69++F74+F60</f>
        <v>8757263</v>
      </c>
    </row>
    <row r="58" spans="1:6" s="22" customFormat="1" ht="12.75" customHeight="1">
      <c r="A58" s="27" t="s">
        <v>21</v>
      </c>
      <c r="B58" s="28" t="s">
        <v>183</v>
      </c>
      <c r="C58" s="28" t="s">
        <v>240</v>
      </c>
      <c r="D58" s="28" t="s">
        <v>22</v>
      </c>
      <c r="E58" s="29"/>
      <c r="F58" s="30">
        <f>SUM(F59)</f>
        <v>1541400</v>
      </c>
    </row>
    <row r="59" spans="1:6" s="22" customFormat="1" ht="15">
      <c r="A59" s="23" t="s">
        <v>190</v>
      </c>
      <c r="B59" s="24" t="s">
        <v>183</v>
      </c>
      <c r="C59" s="24" t="s">
        <v>240</v>
      </c>
      <c r="D59" s="24" t="s">
        <v>22</v>
      </c>
      <c r="E59" s="25">
        <v>500</v>
      </c>
      <c r="F59" s="26">
        <v>1541400</v>
      </c>
    </row>
    <row r="60" spans="1:6" s="22" customFormat="1" ht="30">
      <c r="A60" s="27" t="s">
        <v>31</v>
      </c>
      <c r="B60" s="28" t="s">
        <v>183</v>
      </c>
      <c r="C60" s="28" t="s">
        <v>240</v>
      </c>
      <c r="D60" s="28" t="s">
        <v>32</v>
      </c>
      <c r="E60" s="29"/>
      <c r="F60" s="30">
        <v>654519</v>
      </c>
    </row>
    <row r="61" spans="1:6" s="22" customFormat="1" ht="15">
      <c r="A61" s="23" t="s">
        <v>190</v>
      </c>
      <c r="B61" s="24" t="s">
        <v>183</v>
      </c>
      <c r="C61" s="24" t="s">
        <v>240</v>
      </c>
      <c r="D61" s="24" t="s">
        <v>32</v>
      </c>
      <c r="E61" s="25">
        <v>500</v>
      </c>
      <c r="F61" s="26">
        <v>654519</v>
      </c>
    </row>
    <row r="62" spans="1:6" s="22" customFormat="1" ht="45">
      <c r="A62" s="27" t="s">
        <v>241</v>
      </c>
      <c r="B62" s="28" t="s">
        <v>183</v>
      </c>
      <c r="C62" s="28" t="s">
        <v>240</v>
      </c>
      <c r="D62" s="28" t="s">
        <v>242</v>
      </c>
      <c r="E62" s="29"/>
      <c r="F62" s="30">
        <f>SUM(F63)</f>
        <v>485000</v>
      </c>
    </row>
    <row r="63" spans="1:6" s="22" customFormat="1" ht="30">
      <c r="A63" s="23" t="s">
        <v>243</v>
      </c>
      <c r="B63" s="24" t="s">
        <v>183</v>
      </c>
      <c r="C63" s="24" t="s">
        <v>240</v>
      </c>
      <c r="D63" s="24" t="s">
        <v>244</v>
      </c>
      <c r="E63" s="25"/>
      <c r="F63" s="26">
        <f>SUM(F64:F64)</f>
        <v>485000</v>
      </c>
    </row>
    <row r="64" spans="1:6" s="22" customFormat="1" ht="15">
      <c r="A64" s="23" t="s">
        <v>190</v>
      </c>
      <c r="B64" s="24" t="s">
        <v>183</v>
      </c>
      <c r="C64" s="24" t="s">
        <v>240</v>
      </c>
      <c r="D64" s="24" t="s">
        <v>244</v>
      </c>
      <c r="E64" s="25">
        <v>500</v>
      </c>
      <c r="F64" s="26">
        <v>485000</v>
      </c>
    </row>
    <row r="65" spans="1:6" s="22" customFormat="1" ht="30">
      <c r="A65" s="23" t="s">
        <v>245</v>
      </c>
      <c r="B65" s="24" t="s">
        <v>183</v>
      </c>
      <c r="C65" s="24" t="s">
        <v>240</v>
      </c>
      <c r="D65" s="24"/>
      <c r="E65" s="25"/>
      <c r="F65" s="26">
        <f>SUM(F66)</f>
        <v>3000000</v>
      </c>
    </row>
    <row r="66" spans="1:6" s="22" customFormat="1" ht="30">
      <c r="A66" s="27" t="s">
        <v>246</v>
      </c>
      <c r="B66" s="28" t="s">
        <v>183</v>
      </c>
      <c r="C66" s="28" t="s">
        <v>240</v>
      </c>
      <c r="D66" s="28" t="s">
        <v>247</v>
      </c>
      <c r="E66" s="29"/>
      <c r="F66" s="30">
        <f>SUM(F67)</f>
        <v>3000000</v>
      </c>
    </row>
    <row r="67" spans="1:6" s="22" customFormat="1" ht="30">
      <c r="A67" s="23" t="s">
        <v>248</v>
      </c>
      <c r="B67" s="24" t="s">
        <v>183</v>
      </c>
      <c r="C67" s="24" t="s">
        <v>240</v>
      </c>
      <c r="D67" s="24" t="s">
        <v>249</v>
      </c>
      <c r="E67" s="25"/>
      <c r="F67" s="26">
        <f>SUM(F68)</f>
        <v>3000000</v>
      </c>
    </row>
    <row r="68" spans="1:6" s="22" customFormat="1" ht="60">
      <c r="A68" s="23" t="s">
        <v>250</v>
      </c>
      <c r="B68" s="24" t="s">
        <v>183</v>
      </c>
      <c r="C68" s="24" t="s">
        <v>240</v>
      </c>
      <c r="D68" s="24" t="s">
        <v>249</v>
      </c>
      <c r="E68" s="36">
        <v>3</v>
      </c>
      <c r="F68" s="26">
        <v>3000000</v>
      </c>
    </row>
    <row r="69" spans="1:6" s="22" customFormat="1" ht="15">
      <c r="A69" s="350" t="s">
        <v>251</v>
      </c>
      <c r="B69" s="350" t="s">
        <v>183</v>
      </c>
      <c r="C69" s="350" t="s">
        <v>240</v>
      </c>
      <c r="D69" s="350" t="s">
        <v>252</v>
      </c>
      <c r="E69" s="351"/>
      <c r="F69" s="30">
        <f>SUM(F70+F72+F73+F71)</f>
        <v>2945944</v>
      </c>
    </row>
    <row r="70" spans="1:6" s="22" customFormat="1" ht="15">
      <c r="A70" s="23" t="s">
        <v>190</v>
      </c>
      <c r="B70" s="24" t="s">
        <v>183</v>
      </c>
      <c r="C70" s="24" t="s">
        <v>240</v>
      </c>
      <c r="D70" s="24" t="s">
        <v>252</v>
      </c>
      <c r="E70" s="25">
        <v>500</v>
      </c>
      <c r="F70" s="26">
        <v>2482944</v>
      </c>
    </row>
    <row r="71" spans="1:6" s="22" customFormat="1" ht="60">
      <c r="A71" s="23" t="s">
        <v>253</v>
      </c>
      <c r="B71" s="24" t="s">
        <v>183</v>
      </c>
      <c r="C71" s="24" t="s">
        <v>240</v>
      </c>
      <c r="D71" s="24" t="s">
        <v>252</v>
      </c>
      <c r="E71" s="25">
        <v>500</v>
      </c>
      <c r="F71" s="26">
        <v>70000</v>
      </c>
    </row>
    <row r="72" spans="1:13" s="22" customFormat="1" ht="45">
      <c r="A72" s="23" t="s">
        <v>254</v>
      </c>
      <c r="B72" s="24" t="s">
        <v>183</v>
      </c>
      <c r="C72" s="24" t="s">
        <v>240</v>
      </c>
      <c r="D72" s="24" t="s">
        <v>252</v>
      </c>
      <c r="E72" s="25">
        <v>500</v>
      </c>
      <c r="F72" s="26">
        <v>88000</v>
      </c>
      <c r="G72" s="38"/>
      <c r="H72" s="39"/>
      <c r="I72" s="39"/>
      <c r="J72" s="39"/>
      <c r="K72" s="40"/>
      <c r="L72" s="41"/>
      <c r="M72" s="42"/>
    </row>
    <row r="73" spans="1:6" s="22" customFormat="1" ht="45">
      <c r="A73" s="23" t="s">
        <v>255</v>
      </c>
      <c r="B73" s="24" t="s">
        <v>183</v>
      </c>
      <c r="C73" s="24" t="s">
        <v>240</v>
      </c>
      <c r="D73" s="24" t="s">
        <v>252</v>
      </c>
      <c r="E73" s="25">
        <v>500</v>
      </c>
      <c r="F73" s="26">
        <v>305000</v>
      </c>
    </row>
    <row r="74" spans="1:6" s="22" customFormat="1" ht="15">
      <c r="A74" s="353" t="s">
        <v>256</v>
      </c>
      <c r="B74" s="28" t="s">
        <v>183</v>
      </c>
      <c r="C74" s="28" t="s">
        <v>240</v>
      </c>
      <c r="D74" s="28" t="s">
        <v>257</v>
      </c>
      <c r="E74" s="29"/>
      <c r="F74" s="352">
        <f>SUM(F75)</f>
        <v>5000</v>
      </c>
    </row>
    <row r="75" spans="1:6" s="22" customFormat="1" ht="45">
      <c r="A75" s="23" t="s">
        <v>258</v>
      </c>
      <c r="B75" s="24" t="s">
        <v>183</v>
      </c>
      <c r="C75" s="24" t="s">
        <v>240</v>
      </c>
      <c r="D75" s="24" t="s">
        <v>259</v>
      </c>
      <c r="E75" s="25">
        <v>500</v>
      </c>
      <c r="F75" s="44">
        <v>5000</v>
      </c>
    </row>
    <row r="76" spans="1:6" s="22" customFormat="1" ht="15">
      <c r="A76" s="27" t="s">
        <v>260</v>
      </c>
      <c r="B76" s="28" t="s">
        <v>183</v>
      </c>
      <c r="C76" s="28" t="s">
        <v>240</v>
      </c>
      <c r="D76" s="28"/>
      <c r="E76" s="351"/>
      <c r="F76" s="30">
        <f>SUM(F77:F78)</f>
        <v>125400</v>
      </c>
    </row>
    <row r="77" spans="1:6" s="22" customFormat="1" ht="45">
      <c r="A77" s="23" t="s">
        <v>261</v>
      </c>
      <c r="B77" s="24" t="s">
        <v>183</v>
      </c>
      <c r="C77" s="24" t="s">
        <v>240</v>
      </c>
      <c r="D77" s="24" t="s">
        <v>262</v>
      </c>
      <c r="E77" s="36">
        <v>500</v>
      </c>
      <c r="F77" s="26">
        <v>100000</v>
      </c>
    </row>
    <row r="78" spans="1:6" s="22" customFormat="1" ht="45">
      <c r="A78" s="23" t="s">
        <v>263</v>
      </c>
      <c r="B78" s="24" t="s">
        <v>183</v>
      </c>
      <c r="C78" s="24" t="s">
        <v>240</v>
      </c>
      <c r="D78" s="24" t="s">
        <v>264</v>
      </c>
      <c r="E78" s="36">
        <v>500</v>
      </c>
      <c r="F78" s="26">
        <v>25400</v>
      </c>
    </row>
    <row r="79" spans="1:6" s="17" customFormat="1" ht="29.25">
      <c r="A79" s="48" t="s">
        <v>265</v>
      </c>
      <c r="B79" s="49" t="s">
        <v>266</v>
      </c>
      <c r="C79" s="49"/>
      <c r="D79" s="49"/>
      <c r="E79" s="16"/>
      <c r="F79" s="14">
        <f>SUM(F80+F83+F91)</f>
        <v>5585000</v>
      </c>
    </row>
    <row r="80" spans="1:6" s="22" customFormat="1" ht="15">
      <c r="A80" s="18" t="s">
        <v>267</v>
      </c>
      <c r="B80" s="19" t="s">
        <v>266</v>
      </c>
      <c r="C80" s="19" t="s">
        <v>268</v>
      </c>
      <c r="D80" s="19"/>
      <c r="E80" s="20"/>
      <c r="F80" s="21">
        <f>SUM(F81)</f>
        <v>304000</v>
      </c>
    </row>
    <row r="81" spans="1:6" s="22" customFormat="1" ht="15">
      <c r="A81" s="23" t="s">
        <v>269</v>
      </c>
      <c r="B81" s="24" t="s">
        <v>266</v>
      </c>
      <c r="C81" s="24" t="s">
        <v>268</v>
      </c>
      <c r="D81" s="24" t="s">
        <v>257</v>
      </c>
      <c r="E81" s="25"/>
      <c r="F81" s="26">
        <f>F82</f>
        <v>304000</v>
      </c>
    </row>
    <row r="82" spans="1:6" s="22" customFormat="1" ht="45">
      <c r="A82" s="23" t="s">
        <v>258</v>
      </c>
      <c r="B82" s="24" t="s">
        <v>266</v>
      </c>
      <c r="C82" s="24" t="s">
        <v>268</v>
      </c>
      <c r="D82" s="24" t="s">
        <v>259</v>
      </c>
      <c r="E82" s="34" t="s">
        <v>227</v>
      </c>
      <c r="F82" s="26">
        <v>304000</v>
      </c>
    </row>
    <row r="83" spans="1:6" s="22" customFormat="1" ht="45">
      <c r="A83" s="18" t="s">
        <v>270</v>
      </c>
      <c r="B83" s="19" t="s">
        <v>266</v>
      </c>
      <c r="C83" s="19" t="s">
        <v>271</v>
      </c>
      <c r="D83" s="19"/>
      <c r="E83" s="20"/>
      <c r="F83" s="21">
        <f>SUM(F84+F87)</f>
        <v>1382000</v>
      </c>
    </row>
    <row r="84" spans="1:6" s="22" customFormat="1" ht="30">
      <c r="A84" s="27" t="s">
        <v>272</v>
      </c>
      <c r="B84" s="28" t="s">
        <v>266</v>
      </c>
      <c r="C84" s="28" t="s">
        <v>271</v>
      </c>
      <c r="D84" s="28" t="s">
        <v>273</v>
      </c>
      <c r="E84" s="29"/>
      <c r="F84" s="30">
        <f>SUM(F85)</f>
        <v>370000</v>
      </c>
    </row>
    <row r="85" spans="1:6" s="22" customFormat="1" ht="45">
      <c r="A85" s="23" t="s">
        <v>274</v>
      </c>
      <c r="B85" s="24" t="s">
        <v>266</v>
      </c>
      <c r="C85" s="24" t="s">
        <v>271</v>
      </c>
      <c r="D85" s="24" t="s">
        <v>275</v>
      </c>
      <c r="E85" s="25"/>
      <c r="F85" s="26">
        <f>SUM(F86)</f>
        <v>370000</v>
      </c>
    </row>
    <row r="86" spans="1:8" s="22" customFormat="1" ht="15">
      <c r="A86" s="23" t="s">
        <v>190</v>
      </c>
      <c r="B86" s="24" t="s">
        <v>266</v>
      </c>
      <c r="C86" s="24" t="s">
        <v>271</v>
      </c>
      <c r="D86" s="24" t="s">
        <v>275</v>
      </c>
      <c r="E86" s="25">
        <v>500</v>
      </c>
      <c r="F86" s="26">
        <v>370000</v>
      </c>
      <c r="H86" s="22" t="s">
        <v>34</v>
      </c>
    </row>
    <row r="87" spans="1:6" s="22" customFormat="1" ht="15">
      <c r="A87" s="27" t="s">
        <v>276</v>
      </c>
      <c r="B87" s="28" t="s">
        <v>266</v>
      </c>
      <c r="C87" s="28" t="s">
        <v>271</v>
      </c>
      <c r="D87" s="28" t="s">
        <v>277</v>
      </c>
      <c r="E87" s="29"/>
      <c r="F87" s="30">
        <f>SUM(F88)</f>
        <v>1012000</v>
      </c>
    </row>
    <row r="88" spans="1:6" s="22" customFormat="1" ht="30">
      <c r="A88" s="46" t="s">
        <v>278</v>
      </c>
      <c r="B88" s="24" t="s">
        <v>266</v>
      </c>
      <c r="C88" s="24" t="s">
        <v>271</v>
      </c>
      <c r="D88" s="24" t="s">
        <v>279</v>
      </c>
      <c r="E88" s="25"/>
      <c r="F88" s="26">
        <f>SUM(F89:F90)</f>
        <v>1012000</v>
      </c>
    </row>
    <row r="89" spans="1:6" s="22" customFormat="1" ht="15">
      <c r="A89" s="23" t="s">
        <v>190</v>
      </c>
      <c r="B89" s="24" t="s">
        <v>266</v>
      </c>
      <c r="C89" s="24" t="s">
        <v>271</v>
      </c>
      <c r="D89" s="24" t="s">
        <v>279</v>
      </c>
      <c r="E89" s="25">
        <v>500</v>
      </c>
      <c r="F89" s="26">
        <v>150000</v>
      </c>
    </row>
    <row r="90" spans="1:6" s="22" customFormat="1" ht="45">
      <c r="A90" s="23" t="s">
        <v>280</v>
      </c>
      <c r="B90" s="24" t="s">
        <v>266</v>
      </c>
      <c r="C90" s="24" t="s">
        <v>271</v>
      </c>
      <c r="D90" s="24" t="s">
        <v>279</v>
      </c>
      <c r="E90" s="25">
        <v>500</v>
      </c>
      <c r="F90" s="26">
        <v>862000</v>
      </c>
    </row>
    <row r="91" spans="1:6" s="22" customFormat="1" ht="30">
      <c r="A91" s="18" t="s">
        <v>281</v>
      </c>
      <c r="B91" s="24" t="s">
        <v>266</v>
      </c>
      <c r="C91" s="24" t="s">
        <v>282</v>
      </c>
      <c r="D91" s="24"/>
      <c r="E91" s="25"/>
      <c r="F91" s="47">
        <f>SUM(F92+F96)</f>
        <v>3899000</v>
      </c>
    </row>
    <row r="92" spans="1:6" s="22" customFormat="1" ht="30">
      <c r="A92" s="27" t="s">
        <v>246</v>
      </c>
      <c r="B92" s="24" t="s">
        <v>266</v>
      </c>
      <c r="C92" s="24" t="s">
        <v>282</v>
      </c>
      <c r="D92" s="24" t="s">
        <v>247</v>
      </c>
      <c r="E92" s="34"/>
      <c r="F92" s="26">
        <f>SUM(F93)</f>
        <v>1155000</v>
      </c>
    </row>
    <row r="93" spans="1:6" s="22" customFormat="1" ht="60">
      <c r="A93" s="23" t="s">
        <v>324</v>
      </c>
      <c r="B93" s="24" t="s">
        <v>266</v>
      </c>
      <c r="C93" s="24" t="s">
        <v>282</v>
      </c>
      <c r="D93" s="24" t="s">
        <v>325</v>
      </c>
      <c r="E93" s="34"/>
      <c r="F93" s="26">
        <f>SUM(F94)</f>
        <v>1155000</v>
      </c>
    </row>
    <row r="94" spans="1:6" s="22" customFormat="1" ht="30">
      <c r="A94" s="23" t="s">
        <v>326</v>
      </c>
      <c r="B94" s="24" t="s">
        <v>266</v>
      </c>
      <c r="C94" s="24" t="s">
        <v>282</v>
      </c>
      <c r="D94" s="24" t="s">
        <v>249</v>
      </c>
      <c r="E94" s="34"/>
      <c r="F94" s="26">
        <f>SUM(F95)</f>
        <v>1155000</v>
      </c>
    </row>
    <row r="95" spans="1:6" s="22" customFormat="1" ht="15">
      <c r="A95" s="23" t="s">
        <v>23</v>
      </c>
      <c r="B95" s="24" t="s">
        <v>266</v>
      </c>
      <c r="C95" s="24" t="s">
        <v>282</v>
      </c>
      <c r="D95" s="24" t="s">
        <v>249</v>
      </c>
      <c r="E95" s="34" t="s">
        <v>328</v>
      </c>
      <c r="F95" s="26">
        <v>1155000</v>
      </c>
    </row>
    <row r="96" spans="1:6" s="22" customFormat="1" ht="15">
      <c r="A96" s="23" t="s">
        <v>260</v>
      </c>
      <c r="B96" s="24" t="s">
        <v>266</v>
      </c>
      <c r="C96" s="24" t="s">
        <v>282</v>
      </c>
      <c r="D96" s="24" t="s">
        <v>283</v>
      </c>
      <c r="E96" s="25"/>
      <c r="F96" s="26">
        <f>SUM(F97)</f>
        <v>2744000</v>
      </c>
    </row>
    <row r="97" spans="1:6" s="22" customFormat="1" ht="45">
      <c r="A97" s="23" t="s">
        <v>284</v>
      </c>
      <c r="B97" s="24" t="s">
        <v>266</v>
      </c>
      <c r="C97" s="24" t="s">
        <v>282</v>
      </c>
      <c r="D97" s="24" t="s">
        <v>285</v>
      </c>
      <c r="E97" s="25">
        <v>500</v>
      </c>
      <c r="F97" s="26">
        <v>2744000</v>
      </c>
    </row>
    <row r="98" spans="1:6" s="17" customFormat="1" ht="15.75">
      <c r="A98" s="48" t="s">
        <v>286</v>
      </c>
      <c r="B98" s="49" t="s">
        <v>287</v>
      </c>
      <c r="C98" s="49"/>
      <c r="D98" s="49"/>
      <c r="E98" s="16"/>
      <c r="F98" s="14">
        <f>SUM(F99+F104+F116+F112)</f>
        <v>12728938.5</v>
      </c>
    </row>
    <row r="99" spans="1:6" s="22" customFormat="1" ht="15">
      <c r="A99" s="18" t="s">
        <v>288</v>
      </c>
      <c r="B99" s="19" t="s">
        <v>287</v>
      </c>
      <c r="C99" s="19" t="s">
        <v>289</v>
      </c>
      <c r="D99" s="19"/>
      <c r="E99" s="20"/>
      <c r="F99" s="21">
        <f>SUM(F100)</f>
        <v>5200000</v>
      </c>
    </row>
    <row r="100" spans="1:6" s="22" customFormat="1" ht="15">
      <c r="A100" s="23" t="s">
        <v>290</v>
      </c>
      <c r="B100" s="24" t="s">
        <v>287</v>
      </c>
      <c r="C100" s="24" t="s">
        <v>289</v>
      </c>
      <c r="D100" s="24" t="s">
        <v>291</v>
      </c>
      <c r="E100" s="25"/>
      <c r="F100" s="26">
        <f>SUM(F101)</f>
        <v>5200000</v>
      </c>
    </row>
    <row r="101" spans="1:6" s="22" customFormat="1" ht="15">
      <c r="A101" s="23" t="s">
        <v>292</v>
      </c>
      <c r="B101" s="24" t="s">
        <v>287</v>
      </c>
      <c r="C101" s="24" t="s">
        <v>289</v>
      </c>
      <c r="D101" s="24" t="s">
        <v>293</v>
      </c>
      <c r="E101" s="25"/>
      <c r="F101" s="26">
        <f>SUM(F102:F103)</f>
        <v>5200000</v>
      </c>
    </row>
    <row r="102" spans="1:6" s="22" customFormat="1" ht="15">
      <c r="A102" s="23" t="s">
        <v>294</v>
      </c>
      <c r="B102" s="24" t="s">
        <v>287</v>
      </c>
      <c r="C102" s="24" t="s">
        <v>289</v>
      </c>
      <c r="D102" s="24" t="s">
        <v>293</v>
      </c>
      <c r="E102" s="34" t="s">
        <v>295</v>
      </c>
      <c r="F102" s="26">
        <v>5000000</v>
      </c>
    </row>
    <row r="103" spans="1:6" s="22" customFormat="1" ht="15">
      <c r="A103" s="23" t="s">
        <v>292</v>
      </c>
      <c r="B103" s="24" t="s">
        <v>287</v>
      </c>
      <c r="C103" s="24" t="s">
        <v>289</v>
      </c>
      <c r="D103" s="24" t="s">
        <v>293</v>
      </c>
      <c r="E103" s="36">
        <v>500</v>
      </c>
      <c r="F103" s="26">
        <v>200000</v>
      </c>
    </row>
    <row r="104" spans="1:6" s="22" customFormat="1" ht="15">
      <c r="A104" s="48" t="s">
        <v>296</v>
      </c>
      <c r="B104" s="49" t="s">
        <v>287</v>
      </c>
      <c r="C104" s="49" t="s">
        <v>297</v>
      </c>
      <c r="D104" s="49"/>
      <c r="E104" s="50"/>
      <c r="F104" s="47">
        <f>SUM(F105+F109)</f>
        <v>4790938.5</v>
      </c>
    </row>
    <row r="105" spans="1:6" s="22" customFormat="1" ht="15">
      <c r="A105" s="18" t="s">
        <v>298</v>
      </c>
      <c r="B105" s="19" t="s">
        <v>287</v>
      </c>
      <c r="C105" s="19" t="s">
        <v>297</v>
      </c>
      <c r="D105" s="19" t="s">
        <v>15</v>
      </c>
      <c r="E105" s="20"/>
      <c r="F105" s="21">
        <f>SUM(F106)</f>
        <v>3140938.5</v>
      </c>
    </row>
    <row r="106" spans="1:6" s="22" customFormat="1" ht="90">
      <c r="A106" s="333" t="s">
        <v>10</v>
      </c>
      <c r="B106" s="24" t="s">
        <v>287</v>
      </c>
      <c r="C106" s="24" t="s">
        <v>297</v>
      </c>
      <c r="D106" s="24"/>
      <c r="E106" s="25"/>
      <c r="F106" s="26">
        <f>SUM(F107:F108)</f>
        <v>3140938.5</v>
      </c>
    </row>
    <row r="107" spans="1:6" s="22" customFormat="1" ht="58.5" customHeight="1">
      <c r="A107" s="328" t="s">
        <v>11</v>
      </c>
      <c r="B107" s="24" t="s">
        <v>287</v>
      </c>
      <c r="C107" s="24" t="s">
        <v>297</v>
      </c>
      <c r="D107" s="24" t="s">
        <v>13</v>
      </c>
      <c r="E107" s="36">
        <v>6</v>
      </c>
      <c r="F107" s="26">
        <v>3111498.5</v>
      </c>
    </row>
    <row r="108" spans="1:6" s="22" customFormat="1" ht="45">
      <c r="A108" s="328" t="s">
        <v>12</v>
      </c>
      <c r="B108" s="24" t="s">
        <v>287</v>
      </c>
      <c r="C108" s="24" t="s">
        <v>297</v>
      </c>
      <c r="D108" s="24" t="s">
        <v>14</v>
      </c>
      <c r="E108" s="36">
        <v>6</v>
      </c>
      <c r="F108" s="26">
        <v>29440</v>
      </c>
    </row>
    <row r="109" spans="1:6" s="22" customFormat="1" ht="15">
      <c r="A109" s="18" t="s">
        <v>298</v>
      </c>
      <c r="B109" s="19" t="s">
        <v>287</v>
      </c>
      <c r="C109" s="19" t="s">
        <v>297</v>
      </c>
      <c r="D109" s="19" t="s">
        <v>299</v>
      </c>
      <c r="E109" s="36"/>
      <c r="F109" s="26">
        <f>SUM(F110)</f>
        <v>1650000</v>
      </c>
    </row>
    <row r="110" spans="1:6" s="22" customFormat="1" ht="15">
      <c r="A110" s="23" t="s">
        <v>300</v>
      </c>
      <c r="B110" s="24" t="s">
        <v>287</v>
      </c>
      <c r="C110" s="24" t="s">
        <v>297</v>
      </c>
      <c r="D110" s="24" t="s">
        <v>301</v>
      </c>
      <c r="E110" s="25"/>
      <c r="F110" s="26">
        <f>SUM(F111)</f>
        <v>1650000</v>
      </c>
    </row>
    <row r="111" spans="1:6" s="22" customFormat="1" ht="15">
      <c r="A111" s="23" t="s">
        <v>294</v>
      </c>
      <c r="B111" s="24" t="s">
        <v>287</v>
      </c>
      <c r="C111" s="24" t="s">
        <v>297</v>
      </c>
      <c r="D111" s="24" t="s">
        <v>301</v>
      </c>
      <c r="E111" s="34" t="s">
        <v>295</v>
      </c>
      <c r="F111" s="26">
        <v>1650000</v>
      </c>
    </row>
    <row r="112" spans="1:6" s="22" customFormat="1" ht="15">
      <c r="A112" s="51" t="s">
        <v>302</v>
      </c>
      <c r="B112" s="52">
        <v>400</v>
      </c>
      <c r="C112" s="53"/>
      <c r="D112" s="54"/>
      <c r="E112" s="53"/>
      <c r="F112" s="55">
        <f>SUM(F113)</f>
        <v>2158000</v>
      </c>
    </row>
    <row r="113" spans="1:6" s="22" customFormat="1" ht="30">
      <c r="A113" s="56" t="s">
        <v>303</v>
      </c>
      <c r="B113" s="57">
        <v>400</v>
      </c>
      <c r="C113" s="57">
        <v>410</v>
      </c>
      <c r="D113" s="58">
        <v>3300200</v>
      </c>
      <c r="E113" s="59"/>
      <c r="F113" s="60">
        <f>SUM(F114:F114)</f>
        <v>2158000</v>
      </c>
    </row>
    <row r="114" spans="1:6" s="22" customFormat="1" ht="15">
      <c r="A114" s="61" t="s">
        <v>190</v>
      </c>
      <c r="B114" s="57">
        <v>400</v>
      </c>
      <c r="C114" s="57">
        <v>410</v>
      </c>
      <c r="D114" s="58">
        <v>3300200</v>
      </c>
      <c r="E114" s="59">
        <v>500</v>
      </c>
      <c r="F114" s="60">
        <f>SUM(F115:F115)</f>
        <v>2158000</v>
      </c>
    </row>
    <row r="115" spans="1:6" s="22" customFormat="1" ht="60">
      <c r="A115" s="62" t="s">
        <v>304</v>
      </c>
      <c r="B115" s="57">
        <v>400</v>
      </c>
      <c r="C115" s="57">
        <v>410</v>
      </c>
      <c r="D115" s="58">
        <v>3300200</v>
      </c>
      <c r="E115" s="59">
        <v>500</v>
      </c>
      <c r="F115" s="60">
        <v>2158000</v>
      </c>
    </row>
    <row r="116" spans="1:6" s="22" customFormat="1" ht="15">
      <c r="A116" s="18" t="s">
        <v>305</v>
      </c>
      <c r="B116" s="19" t="s">
        <v>287</v>
      </c>
      <c r="C116" s="19" t="s">
        <v>306</v>
      </c>
      <c r="D116" s="19"/>
      <c r="E116" s="20"/>
      <c r="F116" s="21">
        <f>SUM(F117+F120)</f>
        <v>580000</v>
      </c>
    </row>
    <row r="117" spans="1:6" s="22" customFormat="1" ht="30">
      <c r="A117" s="27" t="s">
        <v>307</v>
      </c>
      <c r="B117" s="28" t="s">
        <v>287</v>
      </c>
      <c r="C117" s="28" t="s">
        <v>306</v>
      </c>
      <c r="D117" s="28" t="s">
        <v>308</v>
      </c>
      <c r="E117" s="29"/>
      <c r="F117" s="30">
        <f>SUM(F118)</f>
        <v>490000</v>
      </c>
    </row>
    <row r="118" spans="1:6" s="22" customFormat="1" ht="15">
      <c r="A118" s="23" t="s">
        <v>309</v>
      </c>
      <c r="B118" s="24" t="s">
        <v>287</v>
      </c>
      <c r="C118" s="24" t="s">
        <v>306</v>
      </c>
      <c r="D118" s="24" t="s">
        <v>310</v>
      </c>
      <c r="E118" s="25"/>
      <c r="F118" s="26">
        <f>SUM(F119:F119)</f>
        <v>490000</v>
      </c>
    </row>
    <row r="119" spans="1:6" s="22" customFormat="1" ht="15">
      <c r="A119" s="23" t="s">
        <v>190</v>
      </c>
      <c r="B119" s="24" t="s">
        <v>287</v>
      </c>
      <c r="C119" s="24" t="s">
        <v>306</v>
      </c>
      <c r="D119" s="24" t="s">
        <v>310</v>
      </c>
      <c r="E119" s="25">
        <v>500</v>
      </c>
      <c r="F119" s="26">
        <v>490000</v>
      </c>
    </row>
    <row r="120" spans="1:6" s="22" customFormat="1" ht="15">
      <c r="A120" s="27" t="s">
        <v>256</v>
      </c>
      <c r="B120" s="28" t="s">
        <v>287</v>
      </c>
      <c r="C120" s="28" t="s">
        <v>306</v>
      </c>
      <c r="D120" s="28" t="s">
        <v>311</v>
      </c>
      <c r="E120" s="29"/>
      <c r="F120" s="30">
        <f>SUM(F121)</f>
        <v>90000</v>
      </c>
    </row>
    <row r="121" spans="1:6" s="22" customFormat="1" ht="45">
      <c r="A121" s="23" t="s">
        <v>312</v>
      </c>
      <c r="B121" s="24" t="s">
        <v>287</v>
      </c>
      <c r="C121" s="24" t="s">
        <v>306</v>
      </c>
      <c r="D121" s="24" t="s">
        <v>311</v>
      </c>
      <c r="E121" s="34" t="s">
        <v>227</v>
      </c>
      <c r="F121" s="26">
        <v>90000</v>
      </c>
    </row>
    <row r="122" spans="1:6" s="17" customFormat="1" ht="15.75">
      <c r="A122" s="48" t="s">
        <v>313</v>
      </c>
      <c r="B122" s="49" t="s">
        <v>314</v>
      </c>
      <c r="C122" s="49"/>
      <c r="D122" s="49"/>
      <c r="E122" s="16"/>
      <c r="F122" s="14">
        <f>SUM(F123)</f>
        <v>650000</v>
      </c>
    </row>
    <row r="123" spans="1:6" s="22" customFormat="1" ht="15">
      <c r="A123" s="18" t="s">
        <v>315</v>
      </c>
      <c r="B123" s="19" t="s">
        <v>314</v>
      </c>
      <c r="C123" s="19" t="s">
        <v>316</v>
      </c>
      <c r="D123" s="19"/>
      <c r="E123" s="20"/>
      <c r="F123" s="21">
        <f>SUM(F124)</f>
        <v>650000</v>
      </c>
    </row>
    <row r="124" spans="1:6" s="22" customFormat="1" ht="15">
      <c r="A124" s="23" t="s">
        <v>315</v>
      </c>
      <c r="B124" s="24" t="s">
        <v>314</v>
      </c>
      <c r="C124" s="24" t="s">
        <v>316</v>
      </c>
      <c r="D124" s="24" t="s">
        <v>317</v>
      </c>
      <c r="E124" s="25"/>
      <c r="F124" s="26">
        <f>SUM(F125)</f>
        <v>650000</v>
      </c>
    </row>
    <row r="125" spans="1:6" s="22" customFormat="1" ht="30">
      <c r="A125" s="23" t="s">
        <v>318</v>
      </c>
      <c r="B125" s="24" t="s">
        <v>314</v>
      </c>
      <c r="C125" s="24" t="s">
        <v>316</v>
      </c>
      <c r="D125" s="24" t="s">
        <v>319</v>
      </c>
      <c r="E125" s="25"/>
      <c r="F125" s="26">
        <f>SUM(F126:F127)</f>
        <v>650000</v>
      </c>
    </row>
    <row r="126" spans="1:6" s="22" customFormat="1" ht="45">
      <c r="A126" s="23" t="s">
        <v>254</v>
      </c>
      <c r="B126" s="24" t="s">
        <v>314</v>
      </c>
      <c r="C126" s="24" t="s">
        <v>316</v>
      </c>
      <c r="D126" s="24" t="s">
        <v>319</v>
      </c>
      <c r="E126" s="25">
        <v>500</v>
      </c>
      <c r="F126" s="26">
        <v>100000</v>
      </c>
    </row>
    <row r="127" spans="1:6" s="22" customFormat="1" ht="15">
      <c r="A127" s="23" t="s">
        <v>190</v>
      </c>
      <c r="B127" s="24" t="s">
        <v>314</v>
      </c>
      <c r="C127" s="24" t="s">
        <v>316</v>
      </c>
      <c r="D127" s="24" t="s">
        <v>319</v>
      </c>
      <c r="E127" s="25">
        <v>500</v>
      </c>
      <c r="F127" s="26">
        <v>550000</v>
      </c>
    </row>
    <row r="128" spans="1:6" s="17" customFormat="1" ht="15.75">
      <c r="A128" s="48" t="s">
        <v>320</v>
      </c>
      <c r="B128" s="49" t="s">
        <v>321</v>
      </c>
      <c r="C128" s="49"/>
      <c r="D128" s="49"/>
      <c r="E128" s="16"/>
      <c r="F128" s="14">
        <f>SUM(F129+F143+F170+F179)</f>
        <v>481876883</v>
      </c>
    </row>
    <row r="129" spans="1:6" s="22" customFormat="1" ht="15">
      <c r="A129" s="18" t="s">
        <v>322</v>
      </c>
      <c r="B129" s="19" t="s">
        <v>321</v>
      </c>
      <c r="C129" s="19" t="s">
        <v>323</v>
      </c>
      <c r="D129" s="19"/>
      <c r="E129" s="20"/>
      <c r="F129" s="21">
        <f>SUM(F134+F130+F136+F141)</f>
        <v>214378078</v>
      </c>
    </row>
    <row r="130" spans="1:6" s="22" customFormat="1" ht="30">
      <c r="A130" s="27" t="s">
        <v>246</v>
      </c>
      <c r="B130" s="28" t="s">
        <v>321</v>
      </c>
      <c r="C130" s="28" t="s">
        <v>323</v>
      </c>
      <c r="D130" s="28" t="s">
        <v>247</v>
      </c>
      <c r="E130" s="33"/>
      <c r="F130" s="30">
        <f>SUM(F131)</f>
        <v>10000000</v>
      </c>
    </row>
    <row r="131" spans="1:6" s="22" customFormat="1" ht="60">
      <c r="A131" s="23" t="s">
        <v>324</v>
      </c>
      <c r="B131" s="24" t="s">
        <v>321</v>
      </c>
      <c r="C131" s="24" t="s">
        <v>323</v>
      </c>
      <c r="D131" s="24" t="s">
        <v>325</v>
      </c>
      <c r="E131" s="34"/>
      <c r="F131" s="26">
        <f>SUM(F132)</f>
        <v>10000000</v>
      </c>
    </row>
    <row r="132" spans="1:6" s="22" customFormat="1" ht="30">
      <c r="A132" s="23" t="s">
        <v>326</v>
      </c>
      <c r="B132" s="24" t="s">
        <v>321</v>
      </c>
      <c r="C132" s="24" t="s">
        <v>323</v>
      </c>
      <c r="D132" s="24" t="s">
        <v>249</v>
      </c>
      <c r="E132" s="34"/>
      <c r="F132" s="26">
        <f>SUM(F133)</f>
        <v>10000000</v>
      </c>
    </row>
    <row r="133" spans="1:6" s="22" customFormat="1" ht="15">
      <c r="A133" s="23" t="s">
        <v>23</v>
      </c>
      <c r="B133" s="24" t="s">
        <v>321</v>
      </c>
      <c r="C133" s="24" t="s">
        <v>323</v>
      </c>
      <c r="D133" s="24" t="s">
        <v>249</v>
      </c>
      <c r="E133" s="34" t="s">
        <v>328</v>
      </c>
      <c r="F133" s="26">
        <v>10000000</v>
      </c>
    </row>
    <row r="134" spans="1:6" s="22" customFormat="1" ht="15">
      <c r="A134" s="27" t="s">
        <v>260</v>
      </c>
      <c r="B134" s="28" t="s">
        <v>321</v>
      </c>
      <c r="C134" s="28" t="s">
        <v>323</v>
      </c>
      <c r="D134" s="28" t="s">
        <v>283</v>
      </c>
      <c r="E134" s="99"/>
      <c r="F134" s="354">
        <f>SUM(F135)</f>
        <v>58964400</v>
      </c>
    </row>
    <row r="135" spans="1:6" s="22" customFormat="1" ht="30">
      <c r="A135" s="336" t="s">
        <v>644</v>
      </c>
      <c r="B135" s="24" t="s">
        <v>321</v>
      </c>
      <c r="C135" s="28" t="s">
        <v>323</v>
      </c>
      <c r="D135" s="24" t="s">
        <v>339</v>
      </c>
      <c r="E135" s="34" t="s">
        <v>328</v>
      </c>
      <c r="F135" s="26">
        <v>58964400</v>
      </c>
    </row>
    <row r="136" spans="1:6" s="22" customFormat="1" ht="15">
      <c r="A136" s="184" t="s">
        <v>329</v>
      </c>
      <c r="B136" s="19" t="s">
        <v>321</v>
      </c>
      <c r="C136" s="19" t="s">
        <v>323</v>
      </c>
      <c r="D136" s="19" t="s">
        <v>330</v>
      </c>
      <c r="E136" s="20"/>
      <c r="F136" s="21">
        <f>SUM(F137)</f>
        <v>145291678</v>
      </c>
    </row>
    <row r="137" spans="1:6" s="22" customFormat="1" ht="15">
      <c r="A137" s="27" t="s">
        <v>331</v>
      </c>
      <c r="B137" s="28" t="s">
        <v>321</v>
      </c>
      <c r="C137" s="28" t="s">
        <v>323</v>
      </c>
      <c r="D137" s="28" t="s">
        <v>332</v>
      </c>
      <c r="E137" s="29" t="s">
        <v>181</v>
      </c>
      <c r="F137" s="30">
        <f>SUM(F138:F140)</f>
        <v>145291678</v>
      </c>
    </row>
    <row r="138" spans="1:6" s="22" customFormat="1" ht="15">
      <c r="A138" s="23" t="s">
        <v>333</v>
      </c>
      <c r="B138" s="24" t="s">
        <v>321</v>
      </c>
      <c r="C138" s="24" t="s">
        <v>323</v>
      </c>
      <c r="D138" s="24" t="s">
        <v>332</v>
      </c>
      <c r="E138" s="34" t="s">
        <v>334</v>
      </c>
      <c r="F138" s="26">
        <v>131357678</v>
      </c>
    </row>
    <row r="139" spans="1:6" s="22" customFormat="1" ht="30">
      <c r="A139" s="23" t="s">
        <v>335</v>
      </c>
      <c r="B139" s="24" t="s">
        <v>321</v>
      </c>
      <c r="C139" s="24" t="s">
        <v>323</v>
      </c>
      <c r="D139" s="24" t="s">
        <v>332</v>
      </c>
      <c r="E139" s="34" t="s">
        <v>334</v>
      </c>
      <c r="F139" s="26">
        <v>13142000</v>
      </c>
    </row>
    <row r="140" spans="1:6" s="22" customFormat="1" ht="45">
      <c r="A140" s="23" t="s">
        <v>336</v>
      </c>
      <c r="B140" s="24" t="s">
        <v>321</v>
      </c>
      <c r="C140" s="24" t="s">
        <v>323</v>
      </c>
      <c r="D140" s="24" t="s">
        <v>332</v>
      </c>
      <c r="E140" s="34" t="s">
        <v>337</v>
      </c>
      <c r="F140" s="26">
        <v>792000</v>
      </c>
    </row>
    <row r="141" spans="1:6" s="22" customFormat="1" ht="15">
      <c r="A141" s="27" t="s">
        <v>260</v>
      </c>
      <c r="B141" s="28" t="s">
        <v>321</v>
      </c>
      <c r="C141" s="28" t="s">
        <v>323</v>
      </c>
      <c r="D141" s="28" t="s">
        <v>283</v>
      </c>
      <c r="E141" s="33"/>
      <c r="F141" s="30">
        <f>SUM(F142)</f>
        <v>122000</v>
      </c>
    </row>
    <row r="142" spans="1:6" s="22" customFormat="1" ht="45">
      <c r="A142" s="23" t="s">
        <v>338</v>
      </c>
      <c r="B142" s="24" t="s">
        <v>321</v>
      </c>
      <c r="C142" s="24" t="s">
        <v>323</v>
      </c>
      <c r="D142" s="24" t="s">
        <v>339</v>
      </c>
      <c r="E142" s="34" t="s">
        <v>227</v>
      </c>
      <c r="F142" s="26">
        <v>122000</v>
      </c>
    </row>
    <row r="143" spans="1:6" s="22" customFormat="1" ht="15">
      <c r="A143" s="18" t="s">
        <v>340</v>
      </c>
      <c r="B143" s="19" t="s">
        <v>321</v>
      </c>
      <c r="C143" s="19" t="s">
        <v>341</v>
      </c>
      <c r="D143" s="19"/>
      <c r="E143" s="32"/>
      <c r="F143" s="21">
        <f>SUM(F144+F148+F156+F161+F167)</f>
        <v>236220065</v>
      </c>
    </row>
    <row r="144" spans="1:6" s="22" customFormat="1" ht="30">
      <c r="A144" s="27" t="s">
        <v>246</v>
      </c>
      <c r="B144" s="28" t="s">
        <v>321</v>
      </c>
      <c r="C144" s="28" t="s">
        <v>341</v>
      </c>
      <c r="D144" s="28" t="s">
        <v>247</v>
      </c>
      <c r="E144" s="33"/>
      <c r="F144" s="30">
        <f>SUM(F145)</f>
        <v>1490000</v>
      </c>
    </row>
    <row r="145" spans="1:6" s="22" customFormat="1" ht="60">
      <c r="A145" s="23" t="s">
        <v>324</v>
      </c>
      <c r="B145" s="24" t="s">
        <v>321</v>
      </c>
      <c r="C145" s="24" t="s">
        <v>341</v>
      </c>
      <c r="D145" s="24" t="s">
        <v>325</v>
      </c>
      <c r="E145" s="34"/>
      <c r="F145" s="26">
        <f>SUM(F146)</f>
        <v>1490000</v>
      </c>
    </row>
    <row r="146" spans="1:6" s="22" customFormat="1" ht="30">
      <c r="A146" s="23" t="s">
        <v>326</v>
      </c>
      <c r="B146" s="24" t="s">
        <v>321</v>
      </c>
      <c r="C146" s="24" t="s">
        <v>341</v>
      </c>
      <c r="D146" s="24" t="s">
        <v>249</v>
      </c>
      <c r="E146" s="34"/>
      <c r="F146" s="26">
        <f>SUM(F147:F147)</f>
        <v>1490000</v>
      </c>
    </row>
    <row r="147" spans="1:6" s="22" customFormat="1" ht="15">
      <c r="A147" s="23" t="s">
        <v>23</v>
      </c>
      <c r="B147" s="24" t="s">
        <v>321</v>
      </c>
      <c r="C147" s="24" t="s">
        <v>341</v>
      </c>
      <c r="D147" s="24" t="s">
        <v>249</v>
      </c>
      <c r="E147" s="34" t="s">
        <v>328</v>
      </c>
      <c r="F147" s="26">
        <v>1490000</v>
      </c>
    </row>
    <row r="148" spans="1:6" s="22" customFormat="1" ht="30">
      <c r="A148" s="27" t="s">
        <v>342</v>
      </c>
      <c r="B148" s="28" t="s">
        <v>321</v>
      </c>
      <c r="C148" s="28" t="s">
        <v>341</v>
      </c>
      <c r="D148" s="28" t="s">
        <v>343</v>
      </c>
      <c r="E148" s="29" t="s">
        <v>181</v>
      </c>
      <c r="F148" s="30">
        <f>SUM(F149)</f>
        <v>188554931</v>
      </c>
    </row>
    <row r="149" spans="1:6" s="22" customFormat="1" ht="15">
      <c r="A149" s="23" t="s">
        <v>344</v>
      </c>
      <c r="B149" s="24" t="s">
        <v>321</v>
      </c>
      <c r="C149" s="24" t="s">
        <v>341</v>
      </c>
      <c r="D149" s="24" t="s">
        <v>345</v>
      </c>
      <c r="E149" s="25" t="s">
        <v>334</v>
      </c>
      <c r="F149" s="26">
        <f>SUM(F150:F155)</f>
        <v>188554931</v>
      </c>
    </row>
    <row r="150" spans="1:6" s="22" customFormat="1" ht="45">
      <c r="A150" s="23" t="s">
        <v>346</v>
      </c>
      <c r="B150" s="24" t="s">
        <v>321</v>
      </c>
      <c r="C150" s="24" t="s">
        <v>341</v>
      </c>
      <c r="D150" s="24" t="s">
        <v>345</v>
      </c>
      <c r="E150" s="25" t="s">
        <v>334</v>
      </c>
      <c r="F150" s="26">
        <v>146398700</v>
      </c>
    </row>
    <row r="151" spans="1:6" s="22" customFormat="1" ht="45">
      <c r="A151" s="23" t="s">
        <v>347</v>
      </c>
      <c r="B151" s="24" t="s">
        <v>321</v>
      </c>
      <c r="C151" s="24" t="s">
        <v>341</v>
      </c>
      <c r="D151" s="24" t="s">
        <v>348</v>
      </c>
      <c r="E151" s="25" t="s">
        <v>334</v>
      </c>
      <c r="F151" s="26">
        <v>3662000</v>
      </c>
    </row>
    <row r="152" spans="1:8" s="22" customFormat="1" ht="15">
      <c r="A152" s="23" t="s">
        <v>349</v>
      </c>
      <c r="B152" s="24" t="s">
        <v>321</v>
      </c>
      <c r="C152" s="24" t="s">
        <v>341</v>
      </c>
      <c r="D152" s="24" t="s">
        <v>345</v>
      </c>
      <c r="E152" s="25" t="s">
        <v>334</v>
      </c>
      <c r="F152" s="26">
        <v>35032231</v>
      </c>
      <c r="H152" s="31"/>
    </row>
    <row r="153" spans="1:8" s="22" customFormat="1" ht="60">
      <c r="A153" s="23" t="s">
        <v>350</v>
      </c>
      <c r="B153" s="24" t="s">
        <v>321</v>
      </c>
      <c r="C153" s="24" t="s">
        <v>341</v>
      </c>
      <c r="D153" s="24" t="s">
        <v>345</v>
      </c>
      <c r="E153" s="25" t="s">
        <v>334</v>
      </c>
      <c r="F153" s="26">
        <v>940000</v>
      </c>
      <c r="H153" s="31"/>
    </row>
    <row r="154" spans="1:6" s="22" customFormat="1" ht="30">
      <c r="A154" s="23" t="s">
        <v>351</v>
      </c>
      <c r="B154" s="24" t="s">
        <v>321</v>
      </c>
      <c r="C154" s="24" t="s">
        <v>341</v>
      </c>
      <c r="D154" s="24" t="s">
        <v>345</v>
      </c>
      <c r="E154" s="34" t="s">
        <v>334</v>
      </c>
      <c r="F154" s="26">
        <v>103000</v>
      </c>
    </row>
    <row r="155" spans="1:6" s="22" customFormat="1" ht="30">
      <c r="A155" s="23" t="s">
        <v>352</v>
      </c>
      <c r="B155" s="24" t="s">
        <v>321</v>
      </c>
      <c r="C155" s="24" t="s">
        <v>341</v>
      </c>
      <c r="D155" s="24" t="s">
        <v>345</v>
      </c>
      <c r="E155" s="25" t="s">
        <v>334</v>
      </c>
      <c r="F155" s="26">
        <v>2419000</v>
      </c>
    </row>
    <row r="156" spans="1:6" s="22" customFormat="1" ht="15">
      <c r="A156" s="27" t="s">
        <v>353</v>
      </c>
      <c r="B156" s="28" t="s">
        <v>321</v>
      </c>
      <c r="C156" s="28" t="s">
        <v>341</v>
      </c>
      <c r="D156" s="28" t="s">
        <v>354</v>
      </c>
      <c r="E156" s="29" t="s">
        <v>181</v>
      </c>
      <c r="F156" s="30">
        <f>SUM(F157)</f>
        <v>30542034</v>
      </c>
    </row>
    <row r="157" spans="1:6" s="22" customFormat="1" ht="15">
      <c r="A157" s="23" t="s">
        <v>331</v>
      </c>
      <c r="B157" s="24" t="s">
        <v>321</v>
      </c>
      <c r="C157" s="24" t="s">
        <v>341</v>
      </c>
      <c r="D157" s="24" t="s">
        <v>355</v>
      </c>
      <c r="E157" s="25" t="s">
        <v>181</v>
      </c>
      <c r="F157" s="26">
        <f>SUM(F158:F160)</f>
        <v>30542034</v>
      </c>
    </row>
    <row r="158" spans="1:6" s="22" customFormat="1" ht="15">
      <c r="A158" s="23" t="s">
        <v>349</v>
      </c>
      <c r="B158" s="24" t="s">
        <v>321</v>
      </c>
      <c r="C158" s="24" t="s">
        <v>341</v>
      </c>
      <c r="D158" s="24" t="s">
        <v>355</v>
      </c>
      <c r="E158" s="25" t="s">
        <v>334</v>
      </c>
      <c r="F158" s="26">
        <v>28563034</v>
      </c>
    </row>
    <row r="159" spans="1:6" s="22" customFormat="1" ht="30">
      <c r="A159" s="23" t="s">
        <v>356</v>
      </c>
      <c r="B159" s="24" t="s">
        <v>321</v>
      </c>
      <c r="C159" s="24" t="s">
        <v>341</v>
      </c>
      <c r="D159" s="24" t="s">
        <v>355</v>
      </c>
      <c r="E159" s="25" t="s">
        <v>334</v>
      </c>
      <c r="F159" s="26">
        <v>264000</v>
      </c>
    </row>
    <row r="160" spans="1:6" s="22" customFormat="1" ht="30">
      <c r="A160" s="23" t="s">
        <v>352</v>
      </c>
      <c r="B160" s="24" t="s">
        <v>321</v>
      </c>
      <c r="C160" s="24" t="s">
        <v>341</v>
      </c>
      <c r="D160" s="24" t="s">
        <v>355</v>
      </c>
      <c r="E160" s="25" t="s">
        <v>334</v>
      </c>
      <c r="F160" s="26">
        <v>1715000</v>
      </c>
    </row>
    <row r="161" spans="1:6" s="22" customFormat="1" ht="15">
      <c r="A161" s="27" t="s">
        <v>357</v>
      </c>
      <c r="B161" s="28" t="s">
        <v>321</v>
      </c>
      <c r="C161" s="28" t="s">
        <v>341</v>
      </c>
      <c r="D161" s="28" t="s">
        <v>358</v>
      </c>
      <c r="E161" s="29" t="s">
        <v>181</v>
      </c>
      <c r="F161" s="30">
        <f>SUM(F162)</f>
        <v>12727100</v>
      </c>
    </row>
    <row r="162" spans="1:6" s="22" customFormat="1" ht="15">
      <c r="A162" s="23" t="s">
        <v>331</v>
      </c>
      <c r="B162" s="24" t="s">
        <v>321</v>
      </c>
      <c r="C162" s="24" t="s">
        <v>341</v>
      </c>
      <c r="D162" s="24" t="s">
        <v>359</v>
      </c>
      <c r="E162" s="25" t="s">
        <v>181</v>
      </c>
      <c r="F162" s="26">
        <f>SUM(F163)</f>
        <v>12727100</v>
      </c>
    </row>
    <row r="163" spans="1:6" s="22" customFormat="1" ht="15">
      <c r="A163" s="23" t="s">
        <v>349</v>
      </c>
      <c r="B163" s="24" t="s">
        <v>321</v>
      </c>
      <c r="C163" s="24" t="s">
        <v>341</v>
      </c>
      <c r="D163" s="24" t="s">
        <v>359</v>
      </c>
      <c r="E163" s="36">
        <v>1</v>
      </c>
      <c r="F163" s="26">
        <f>SUM(F164:F166)</f>
        <v>12727100</v>
      </c>
    </row>
    <row r="164" spans="1:6" s="22" customFormat="1" ht="45">
      <c r="A164" s="23" t="s">
        <v>360</v>
      </c>
      <c r="B164" s="24" t="s">
        <v>321</v>
      </c>
      <c r="C164" s="24" t="s">
        <v>341</v>
      </c>
      <c r="D164" s="24" t="s">
        <v>359</v>
      </c>
      <c r="E164" s="25" t="s">
        <v>334</v>
      </c>
      <c r="F164" s="26">
        <v>11900000</v>
      </c>
    </row>
    <row r="165" spans="1:6" s="22" customFormat="1" ht="15">
      <c r="A165" s="23" t="s">
        <v>361</v>
      </c>
      <c r="B165" s="24" t="s">
        <v>321</v>
      </c>
      <c r="C165" s="24" t="s">
        <v>341</v>
      </c>
      <c r="D165" s="24" t="s">
        <v>359</v>
      </c>
      <c r="E165" s="36">
        <v>1</v>
      </c>
      <c r="F165" s="26">
        <v>727100</v>
      </c>
    </row>
    <row r="166" spans="1:6" s="22" customFormat="1" ht="15">
      <c r="A166" s="23" t="s">
        <v>361</v>
      </c>
      <c r="B166" s="24" t="s">
        <v>321</v>
      </c>
      <c r="C166" s="24" t="s">
        <v>341</v>
      </c>
      <c r="D166" s="24" t="s">
        <v>359</v>
      </c>
      <c r="E166" s="36">
        <v>1</v>
      </c>
      <c r="F166" s="26">
        <v>100000</v>
      </c>
    </row>
    <row r="167" spans="1:6" s="22" customFormat="1" ht="15">
      <c r="A167" s="27" t="s">
        <v>362</v>
      </c>
      <c r="B167" s="28" t="s">
        <v>321</v>
      </c>
      <c r="C167" s="28" t="s">
        <v>341</v>
      </c>
      <c r="D167" s="28" t="s">
        <v>363</v>
      </c>
      <c r="E167" s="29" t="s">
        <v>181</v>
      </c>
      <c r="F167" s="30">
        <f>SUM(F168)</f>
        <v>2906000</v>
      </c>
    </row>
    <row r="168" spans="1:6" s="22" customFormat="1" ht="15.75" customHeight="1">
      <c r="A168" s="23" t="s">
        <v>364</v>
      </c>
      <c r="B168" s="24" t="s">
        <v>321</v>
      </c>
      <c r="C168" s="24" t="s">
        <v>341</v>
      </c>
      <c r="D168" s="24" t="s">
        <v>365</v>
      </c>
      <c r="E168" s="25" t="s">
        <v>181</v>
      </c>
      <c r="F168" s="26">
        <f>SUM(F169)</f>
        <v>2906000</v>
      </c>
    </row>
    <row r="169" spans="1:6" s="22" customFormat="1" ht="15">
      <c r="A169" s="23" t="s">
        <v>349</v>
      </c>
      <c r="B169" s="24" t="s">
        <v>321</v>
      </c>
      <c r="C169" s="24" t="s">
        <v>341</v>
      </c>
      <c r="D169" s="24" t="s">
        <v>365</v>
      </c>
      <c r="E169" s="25" t="s">
        <v>334</v>
      </c>
      <c r="F169" s="26">
        <v>2906000</v>
      </c>
    </row>
    <row r="170" spans="1:6" s="22" customFormat="1" ht="15">
      <c r="A170" s="18" t="s">
        <v>366</v>
      </c>
      <c r="B170" s="19" t="s">
        <v>321</v>
      </c>
      <c r="C170" s="19" t="s">
        <v>367</v>
      </c>
      <c r="D170" s="19"/>
      <c r="E170" s="32"/>
      <c r="F170" s="21">
        <f>SUM(F171+F176)</f>
        <v>4403000</v>
      </c>
    </row>
    <row r="171" spans="1:6" s="22" customFormat="1" ht="30">
      <c r="A171" s="64" t="s">
        <v>368</v>
      </c>
      <c r="B171" s="28" t="s">
        <v>321</v>
      </c>
      <c r="C171" s="28" t="s">
        <v>367</v>
      </c>
      <c r="D171" s="28" t="s">
        <v>369</v>
      </c>
      <c r="E171" s="29"/>
      <c r="F171" s="30">
        <f>SUM(F172)</f>
        <v>2115000</v>
      </c>
    </row>
    <row r="172" spans="1:6" s="22" customFormat="1" ht="15">
      <c r="A172" s="23" t="s">
        <v>370</v>
      </c>
      <c r="B172" s="24" t="s">
        <v>321</v>
      </c>
      <c r="C172" s="24" t="s">
        <v>367</v>
      </c>
      <c r="D172" s="24" t="s">
        <v>371</v>
      </c>
      <c r="E172" s="36"/>
      <c r="F172" s="26">
        <f>SUM(F173:F175)</f>
        <v>2115000</v>
      </c>
    </row>
    <row r="173" spans="1:6" s="22" customFormat="1" ht="15">
      <c r="A173" s="23" t="s">
        <v>349</v>
      </c>
      <c r="B173" s="24" t="s">
        <v>321</v>
      </c>
      <c r="C173" s="24" t="s">
        <v>367</v>
      </c>
      <c r="D173" s="24" t="s">
        <v>371</v>
      </c>
      <c r="E173" s="25">
        <v>500</v>
      </c>
      <c r="F173" s="26">
        <v>1500000</v>
      </c>
    </row>
    <row r="174" spans="1:6" s="22" customFormat="1" ht="45">
      <c r="A174" s="23" t="s">
        <v>372</v>
      </c>
      <c r="B174" s="24" t="s">
        <v>321</v>
      </c>
      <c r="C174" s="24" t="s">
        <v>367</v>
      </c>
      <c r="D174" s="24" t="s">
        <v>371</v>
      </c>
      <c r="E174" s="25">
        <v>500</v>
      </c>
      <c r="F174" s="26">
        <v>40000</v>
      </c>
    </row>
    <row r="175" spans="1:6" s="22" customFormat="1" ht="30">
      <c r="A175" s="23" t="s">
        <v>1</v>
      </c>
      <c r="B175" s="24" t="s">
        <v>321</v>
      </c>
      <c r="C175" s="24" t="s">
        <v>367</v>
      </c>
      <c r="D175" s="24" t="s">
        <v>371</v>
      </c>
      <c r="E175" s="25">
        <v>500</v>
      </c>
      <c r="F175" s="26">
        <v>575000</v>
      </c>
    </row>
    <row r="176" spans="1:6" s="22" customFormat="1" ht="15">
      <c r="A176" s="355" t="s">
        <v>256</v>
      </c>
      <c r="B176" s="28" t="s">
        <v>321</v>
      </c>
      <c r="C176" s="28" t="s">
        <v>367</v>
      </c>
      <c r="D176" s="28" t="s">
        <v>257</v>
      </c>
      <c r="E176" s="29"/>
      <c r="F176" s="30">
        <f>SUM(F177:F178)</f>
        <v>2288000</v>
      </c>
    </row>
    <row r="177" spans="1:6" s="22" customFormat="1" ht="45">
      <c r="A177" s="23" t="s">
        <v>258</v>
      </c>
      <c r="B177" s="24" t="s">
        <v>321</v>
      </c>
      <c r="C177" s="24" t="s">
        <v>367</v>
      </c>
      <c r="D177" s="24" t="s">
        <v>259</v>
      </c>
      <c r="E177" s="25">
        <v>500</v>
      </c>
      <c r="F177" s="26">
        <v>978000</v>
      </c>
    </row>
    <row r="178" spans="1:6" s="22" customFormat="1" ht="45">
      <c r="A178" s="23" t="s">
        <v>373</v>
      </c>
      <c r="B178" s="24" t="s">
        <v>321</v>
      </c>
      <c r="C178" s="24" t="s">
        <v>367</v>
      </c>
      <c r="D178" s="24" t="s">
        <v>374</v>
      </c>
      <c r="E178" s="25">
        <v>500</v>
      </c>
      <c r="F178" s="26">
        <v>1310000</v>
      </c>
    </row>
    <row r="179" spans="1:6" s="22" customFormat="1" ht="15">
      <c r="A179" s="18" t="s">
        <v>375</v>
      </c>
      <c r="B179" s="19" t="s">
        <v>321</v>
      </c>
      <c r="C179" s="19" t="s">
        <v>376</v>
      </c>
      <c r="D179" s="19"/>
      <c r="E179" s="20"/>
      <c r="F179" s="21">
        <f>SUM(F180+F187+F185)</f>
        <v>26875740</v>
      </c>
    </row>
    <row r="180" spans="1:6" s="22" customFormat="1" ht="60">
      <c r="A180" s="27" t="s">
        <v>377</v>
      </c>
      <c r="B180" s="28" t="s">
        <v>321</v>
      </c>
      <c r="C180" s="28" t="s">
        <v>376</v>
      </c>
      <c r="D180" s="28" t="s">
        <v>378</v>
      </c>
      <c r="E180" s="29"/>
      <c r="F180" s="30">
        <f>SUM(F181)</f>
        <v>16409900</v>
      </c>
    </row>
    <row r="181" spans="1:6" s="22" customFormat="1" ht="15">
      <c r="A181" s="23" t="s">
        <v>379</v>
      </c>
      <c r="B181" s="24" t="s">
        <v>321</v>
      </c>
      <c r="C181" s="24" t="s">
        <v>376</v>
      </c>
      <c r="D181" s="24" t="s">
        <v>380</v>
      </c>
      <c r="E181" s="36">
        <v>1</v>
      </c>
      <c r="F181" s="26">
        <f>SUM(F182:F184)</f>
        <v>16409900</v>
      </c>
    </row>
    <row r="182" spans="1:6" s="22" customFormat="1" ht="15">
      <c r="A182" s="23" t="s">
        <v>333</v>
      </c>
      <c r="B182" s="24" t="s">
        <v>321</v>
      </c>
      <c r="C182" s="24" t="s">
        <v>376</v>
      </c>
      <c r="D182" s="24" t="s">
        <v>380</v>
      </c>
      <c r="E182" s="25" t="s">
        <v>334</v>
      </c>
      <c r="F182" s="26">
        <v>16346900</v>
      </c>
    </row>
    <row r="183" spans="1:6" s="22" customFormat="1" ht="45">
      <c r="A183" s="23" t="s">
        <v>372</v>
      </c>
      <c r="B183" s="24" t="s">
        <v>321</v>
      </c>
      <c r="C183" s="24" t="s">
        <v>376</v>
      </c>
      <c r="D183" s="24" t="s">
        <v>380</v>
      </c>
      <c r="E183" s="25" t="s">
        <v>334</v>
      </c>
      <c r="F183" s="26">
        <v>53000</v>
      </c>
    </row>
    <row r="184" spans="1:6" s="22" customFormat="1" ht="30">
      <c r="A184" s="23" t="s">
        <v>352</v>
      </c>
      <c r="B184" s="24" t="s">
        <v>321</v>
      </c>
      <c r="C184" s="24" t="s">
        <v>376</v>
      </c>
      <c r="D184" s="24" t="s">
        <v>380</v>
      </c>
      <c r="E184" s="25" t="s">
        <v>334</v>
      </c>
      <c r="F184" s="26">
        <v>10000</v>
      </c>
    </row>
    <row r="185" spans="1:6" s="22" customFormat="1" ht="15">
      <c r="A185" s="23" t="s">
        <v>260</v>
      </c>
      <c r="B185" s="24" t="s">
        <v>321</v>
      </c>
      <c r="C185" s="24" t="s">
        <v>376</v>
      </c>
      <c r="D185" s="24"/>
      <c r="E185" s="25"/>
      <c r="F185" s="26">
        <f>SUM(F186)</f>
        <v>1320000</v>
      </c>
    </row>
    <row r="186" spans="1:6" s="22" customFormat="1" ht="45">
      <c r="A186" s="23" t="s">
        <v>381</v>
      </c>
      <c r="B186" s="24" t="s">
        <v>321</v>
      </c>
      <c r="C186" s="24" t="s">
        <v>376</v>
      </c>
      <c r="D186" s="24" t="s">
        <v>382</v>
      </c>
      <c r="E186" s="25">
        <v>500</v>
      </c>
      <c r="F186" s="26">
        <v>1320000</v>
      </c>
    </row>
    <row r="187" spans="1:6" s="22" customFormat="1" ht="15">
      <c r="A187" s="356" t="s">
        <v>256</v>
      </c>
      <c r="B187" s="28" t="s">
        <v>321</v>
      </c>
      <c r="C187" s="28" t="s">
        <v>376</v>
      </c>
      <c r="D187" s="28"/>
      <c r="E187" s="29"/>
      <c r="F187" s="30">
        <f>SUM(F188:F190)</f>
        <v>9145840</v>
      </c>
    </row>
    <row r="188" spans="1:6" s="22" customFormat="1" ht="30">
      <c r="A188" s="23" t="s">
        <v>383</v>
      </c>
      <c r="B188" s="24" t="s">
        <v>321</v>
      </c>
      <c r="C188" s="24" t="s">
        <v>376</v>
      </c>
      <c r="D188" s="24" t="s">
        <v>384</v>
      </c>
      <c r="E188" s="25">
        <v>500</v>
      </c>
      <c r="F188" s="26">
        <v>6458840</v>
      </c>
    </row>
    <row r="189" spans="1:6" s="22" customFormat="1" ht="15">
      <c r="A189" s="23" t="s">
        <v>385</v>
      </c>
      <c r="B189" s="24" t="s">
        <v>321</v>
      </c>
      <c r="C189" s="24" t="s">
        <v>376</v>
      </c>
      <c r="D189" s="24" t="s">
        <v>386</v>
      </c>
      <c r="E189" s="25">
        <v>500</v>
      </c>
      <c r="F189" s="26">
        <v>1595000</v>
      </c>
    </row>
    <row r="190" spans="1:6" s="22" customFormat="1" ht="45">
      <c r="A190" s="23" t="s">
        <v>387</v>
      </c>
      <c r="B190" s="24" t="s">
        <v>321</v>
      </c>
      <c r="C190" s="24" t="s">
        <v>376</v>
      </c>
      <c r="D190" s="24" t="s">
        <v>388</v>
      </c>
      <c r="E190" s="25">
        <v>500</v>
      </c>
      <c r="F190" s="26">
        <v>1092000</v>
      </c>
    </row>
    <row r="191" spans="1:6" s="17" customFormat="1" ht="15.75">
      <c r="A191" s="138" t="s">
        <v>389</v>
      </c>
      <c r="B191" s="139" t="s">
        <v>390</v>
      </c>
      <c r="C191" s="139"/>
      <c r="D191" s="139" t="s">
        <v>391</v>
      </c>
      <c r="E191" s="67" t="s">
        <v>391</v>
      </c>
      <c r="F191" s="68">
        <f>SUM(F192)</f>
        <v>1479764</v>
      </c>
    </row>
    <row r="192" spans="1:6" s="22" customFormat="1" ht="15">
      <c r="A192" s="358" t="s">
        <v>392</v>
      </c>
      <c r="B192" s="359" t="s">
        <v>390</v>
      </c>
      <c r="C192" s="359" t="s">
        <v>393</v>
      </c>
      <c r="D192" s="359" t="s">
        <v>391</v>
      </c>
      <c r="E192" s="359" t="s">
        <v>391</v>
      </c>
      <c r="F192" s="360">
        <f>SUM(F195+F200+F198+F193)</f>
        <v>1479764</v>
      </c>
    </row>
    <row r="193" spans="1:6" s="22" customFormat="1" ht="30">
      <c r="A193" s="347" t="s">
        <v>394</v>
      </c>
      <c r="B193" s="346" t="s">
        <v>390</v>
      </c>
      <c r="C193" s="347" t="s">
        <v>393</v>
      </c>
      <c r="D193" s="347"/>
      <c r="E193" s="346"/>
      <c r="F193" s="348">
        <f>SUM(F194)</f>
        <v>13000</v>
      </c>
    </row>
    <row r="194" spans="1:6" s="22" customFormat="1" ht="30">
      <c r="A194" s="72" t="s">
        <v>43</v>
      </c>
      <c r="B194" s="70" t="s">
        <v>390</v>
      </c>
      <c r="C194" s="72" t="s">
        <v>393</v>
      </c>
      <c r="D194" s="72" t="s">
        <v>44</v>
      </c>
      <c r="E194" s="70" t="s">
        <v>622</v>
      </c>
      <c r="F194" s="71">
        <v>13000</v>
      </c>
    </row>
    <row r="195" spans="1:6" s="22" customFormat="1" ht="30">
      <c r="A195" s="347" t="s">
        <v>394</v>
      </c>
      <c r="B195" s="346" t="s">
        <v>390</v>
      </c>
      <c r="C195" s="347" t="s">
        <v>393</v>
      </c>
      <c r="D195" s="347" t="s">
        <v>395</v>
      </c>
      <c r="E195" s="347" t="s">
        <v>391</v>
      </c>
      <c r="F195" s="348">
        <f>SUM(F196)</f>
        <v>301764</v>
      </c>
    </row>
    <row r="196" spans="1:6" s="22" customFormat="1" ht="60">
      <c r="A196" s="72" t="s">
        <v>604</v>
      </c>
      <c r="B196" s="70" t="s">
        <v>390</v>
      </c>
      <c r="C196" s="72" t="s">
        <v>393</v>
      </c>
      <c r="D196" s="72" t="s">
        <v>395</v>
      </c>
      <c r="E196" s="72" t="s">
        <v>391</v>
      </c>
      <c r="F196" s="71">
        <f>SUM(F197)</f>
        <v>301764</v>
      </c>
    </row>
    <row r="197" spans="1:6" s="22" customFormat="1" ht="30">
      <c r="A197" s="72" t="s">
        <v>397</v>
      </c>
      <c r="B197" s="70" t="s">
        <v>390</v>
      </c>
      <c r="C197" s="72" t="s">
        <v>393</v>
      </c>
      <c r="D197" s="72" t="s">
        <v>398</v>
      </c>
      <c r="E197" s="72" t="s">
        <v>399</v>
      </c>
      <c r="F197" s="71">
        <v>301764</v>
      </c>
    </row>
    <row r="198" spans="1:6" s="22" customFormat="1" ht="15">
      <c r="A198" s="27" t="s">
        <v>260</v>
      </c>
      <c r="B198" s="346" t="s">
        <v>390</v>
      </c>
      <c r="C198" s="347" t="s">
        <v>393</v>
      </c>
      <c r="D198" s="347"/>
      <c r="E198" s="347"/>
      <c r="F198" s="348">
        <f>SUM(F199)</f>
        <v>130000</v>
      </c>
    </row>
    <row r="199" spans="1:6" s="22" customFormat="1" ht="30">
      <c r="A199" s="72" t="s">
        <v>28</v>
      </c>
      <c r="B199" s="70" t="s">
        <v>390</v>
      </c>
      <c r="C199" s="72" t="s">
        <v>393</v>
      </c>
      <c r="D199" s="72" t="s">
        <v>33</v>
      </c>
      <c r="E199" s="72" t="s">
        <v>227</v>
      </c>
      <c r="F199" s="71">
        <v>130000</v>
      </c>
    </row>
    <row r="200" spans="1:11" s="22" customFormat="1" ht="15">
      <c r="A200" s="357" t="s">
        <v>647</v>
      </c>
      <c r="B200" s="346" t="s">
        <v>390</v>
      </c>
      <c r="C200" s="346" t="s">
        <v>393</v>
      </c>
      <c r="D200" s="346" t="s">
        <v>257</v>
      </c>
      <c r="E200" s="346" t="s">
        <v>391</v>
      </c>
      <c r="F200" s="348">
        <f>SUM(F201+F203)</f>
        <v>1035000</v>
      </c>
      <c r="G200" s="73"/>
      <c r="H200" s="74"/>
      <c r="I200" s="74"/>
      <c r="J200" s="74"/>
      <c r="K200" s="74"/>
    </row>
    <row r="201" spans="1:11" s="22" customFormat="1" ht="45">
      <c r="A201" s="69" t="s">
        <v>400</v>
      </c>
      <c r="B201" s="70" t="s">
        <v>390</v>
      </c>
      <c r="C201" s="70" t="s">
        <v>393</v>
      </c>
      <c r="D201" s="70" t="s">
        <v>259</v>
      </c>
      <c r="E201" s="70" t="s">
        <v>391</v>
      </c>
      <c r="F201" s="71">
        <f>SUM(F202)</f>
        <v>35000</v>
      </c>
      <c r="G201" s="73"/>
      <c r="H201" s="74"/>
      <c r="I201" s="74"/>
      <c r="J201" s="74"/>
      <c r="K201" s="74"/>
    </row>
    <row r="202" spans="1:11" s="22" customFormat="1" ht="15">
      <c r="A202" s="69" t="s">
        <v>401</v>
      </c>
      <c r="B202" s="70" t="s">
        <v>390</v>
      </c>
      <c r="C202" s="70" t="s">
        <v>393</v>
      </c>
      <c r="D202" s="70" t="s">
        <v>259</v>
      </c>
      <c r="E202" s="70" t="s">
        <v>399</v>
      </c>
      <c r="F202" s="71">
        <v>35000</v>
      </c>
      <c r="G202" s="73"/>
      <c r="H202" s="74"/>
      <c r="I202" s="74"/>
      <c r="J202" s="74"/>
      <c r="K202" s="74"/>
    </row>
    <row r="203" spans="1:11" s="22" customFormat="1" ht="45">
      <c r="A203" s="69" t="s">
        <v>402</v>
      </c>
      <c r="B203" s="70" t="s">
        <v>390</v>
      </c>
      <c r="C203" s="70" t="s">
        <v>393</v>
      </c>
      <c r="D203" s="70" t="s">
        <v>403</v>
      </c>
      <c r="E203" s="70" t="s">
        <v>391</v>
      </c>
      <c r="F203" s="71">
        <f>SUM(F204)</f>
        <v>1000000</v>
      </c>
      <c r="G203" s="73"/>
      <c r="H203" s="74"/>
      <c r="I203" s="74"/>
      <c r="J203" s="74"/>
      <c r="K203" s="74"/>
    </row>
    <row r="204" spans="1:11" s="22" customFormat="1" ht="15">
      <c r="A204" s="69" t="s">
        <v>401</v>
      </c>
      <c r="B204" s="70" t="s">
        <v>390</v>
      </c>
      <c r="C204" s="70" t="s">
        <v>393</v>
      </c>
      <c r="D204" s="70" t="s">
        <v>403</v>
      </c>
      <c r="E204" s="70" t="s">
        <v>399</v>
      </c>
      <c r="F204" s="71">
        <v>1000000</v>
      </c>
      <c r="G204" s="73"/>
      <c r="H204" s="74"/>
      <c r="I204" s="74"/>
      <c r="J204" s="74"/>
      <c r="K204" s="74"/>
    </row>
    <row r="205" spans="1:6" s="17" customFormat="1" ht="15">
      <c r="A205" s="48" t="s">
        <v>404</v>
      </c>
      <c r="B205" s="49" t="s">
        <v>405</v>
      </c>
      <c r="C205" s="49"/>
      <c r="D205" s="49"/>
      <c r="E205" s="75"/>
      <c r="F205" s="47">
        <f>SUM(F206+F250+F215+F261+F253)</f>
        <v>69254732</v>
      </c>
    </row>
    <row r="206" spans="1:6" s="22" customFormat="1" ht="15">
      <c r="A206" s="18" t="s">
        <v>406</v>
      </c>
      <c r="B206" s="19" t="s">
        <v>405</v>
      </c>
      <c r="C206" s="19" t="s">
        <v>407</v>
      </c>
      <c r="D206" s="19"/>
      <c r="E206" s="32"/>
      <c r="F206" s="21">
        <f>SUM(F207)</f>
        <v>8908010</v>
      </c>
    </row>
    <row r="207" spans="1:6" s="22" customFormat="1" ht="15">
      <c r="A207" s="27" t="s">
        <v>408</v>
      </c>
      <c r="B207" s="28" t="s">
        <v>405</v>
      </c>
      <c r="C207" s="28" t="s">
        <v>407</v>
      </c>
      <c r="D207" s="28" t="s">
        <v>409</v>
      </c>
      <c r="E207" s="33"/>
      <c r="F207" s="30">
        <f>SUM(F208+F209+F210+F212)</f>
        <v>8908010</v>
      </c>
    </row>
    <row r="208" spans="1:6" s="22" customFormat="1" ht="30">
      <c r="A208" s="23" t="s">
        <v>410</v>
      </c>
      <c r="B208" s="24" t="s">
        <v>405</v>
      </c>
      <c r="C208" s="24" t="s">
        <v>407</v>
      </c>
      <c r="D208" s="24" t="s">
        <v>411</v>
      </c>
      <c r="E208" s="34" t="s">
        <v>334</v>
      </c>
      <c r="F208" s="26">
        <v>1229000</v>
      </c>
    </row>
    <row r="209" spans="1:6" s="22" customFormat="1" ht="15">
      <c r="A209" s="23" t="s">
        <v>412</v>
      </c>
      <c r="B209" s="24" t="s">
        <v>405</v>
      </c>
      <c r="C209" s="24" t="s">
        <v>407</v>
      </c>
      <c r="D209" s="24" t="s">
        <v>411</v>
      </c>
      <c r="E209" s="34" t="s">
        <v>334</v>
      </c>
      <c r="F209" s="26">
        <v>6782810</v>
      </c>
    </row>
    <row r="210" spans="1:6" s="22" customFormat="1" ht="15">
      <c r="A210" s="23" t="s">
        <v>260</v>
      </c>
      <c r="B210" s="24" t="s">
        <v>405</v>
      </c>
      <c r="C210" s="24" t="s">
        <v>407</v>
      </c>
      <c r="D210" s="24"/>
      <c r="E210" s="34"/>
      <c r="F210" s="26">
        <f>SUM(F211)</f>
        <v>320000</v>
      </c>
    </row>
    <row r="211" spans="1:6" s="22" customFormat="1" ht="45">
      <c r="A211" s="76" t="s">
        <v>413</v>
      </c>
      <c r="B211" s="77">
        <v>900</v>
      </c>
      <c r="C211" s="77">
        <v>901</v>
      </c>
      <c r="D211" s="78" t="s">
        <v>262</v>
      </c>
      <c r="E211" s="79">
        <v>500</v>
      </c>
      <c r="F211" s="80">
        <v>320000</v>
      </c>
    </row>
    <row r="212" spans="1:6" s="22" customFormat="1" ht="15">
      <c r="A212" s="365" t="s">
        <v>256</v>
      </c>
      <c r="B212" s="361">
        <v>900</v>
      </c>
      <c r="C212" s="361">
        <v>901</v>
      </c>
      <c r="D212" s="362"/>
      <c r="E212" s="363"/>
      <c r="F212" s="364">
        <f>SUM(F213:F214)</f>
        <v>576200</v>
      </c>
    </row>
    <row r="213" spans="1:6" s="22" customFormat="1" ht="15" customHeight="1">
      <c r="A213" s="23" t="s">
        <v>432</v>
      </c>
      <c r="B213" s="24" t="s">
        <v>405</v>
      </c>
      <c r="C213" s="24" t="s">
        <v>407</v>
      </c>
      <c r="D213" s="24" t="s">
        <v>433</v>
      </c>
      <c r="E213" s="25">
        <v>500</v>
      </c>
      <c r="F213" s="26">
        <v>76200</v>
      </c>
    </row>
    <row r="214" spans="1:6" s="22" customFormat="1" ht="45">
      <c r="A214" s="76" t="s">
        <v>414</v>
      </c>
      <c r="B214" s="77">
        <v>900</v>
      </c>
      <c r="C214" s="77">
        <v>901</v>
      </c>
      <c r="D214" s="78" t="s">
        <v>415</v>
      </c>
      <c r="E214" s="79">
        <v>500</v>
      </c>
      <c r="F214" s="80">
        <v>500000</v>
      </c>
    </row>
    <row r="215" spans="1:6" s="22" customFormat="1" ht="15">
      <c r="A215" s="82" t="s">
        <v>416</v>
      </c>
      <c r="B215" s="19" t="s">
        <v>405</v>
      </c>
      <c r="C215" s="19" t="s">
        <v>417</v>
      </c>
      <c r="D215" s="19"/>
      <c r="E215" s="20"/>
      <c r="F215" s="21">
        <f>SUM(F216+F220+F229+F232+F246)</f>
        <v>44158270</v>
      </c>
    </row>
    <row r="216" spans="1:6" s="22" customFormat="1" ht="30">
      <c r="A216" s="27" t="s">
        <v>246</v>
      </c>
      <c r="B216" s="28" t="s">
        <v>405</v>
      </c>
      <c r="C216" s="28" t="s">
        <v>417</v>
      </c>
      <c r="D216" s="28" t="s">
        <v>247</v>
      </c>
      <c r="E216" s="33"/>
      <c r="F216" s="30">
        <f>SUM(F217)</f>
        <v>3350000</v>
      </c>
    </row>
    <row r="217" spans="1:6" s="22" customFormat="1" ht="60">
      <c r="A217" s="23" t="s">
        <v>324</v>
      </c>
      <c r="B217" s="24" t="s">
        <v>405</v>
      </c>
      <c r="C217" s="24" t="s">
        <v>417</v>
      </c>
      <c r="D217" s="24" t="s">
        <v>325</v>
      </c>
      <c r="E217" s="34"/>
      <c r="F217" s="26">
        <f>SUM(F218)</f>
        <v>3350000</v>
      </c>
    </row>
    <row r="218" spans="1:6" s="22" customFormat="1" ht="30">
      <c r="A218" s="23" t="s">
        <v>326</v>
      </c>
      <c r="B218" s="24" t="s">
        <v>405</v>
      </c>
      <c r="C218" s="24" t="s">
        <v>417</v>
      </c>
      <c r="D218" s="24" t="s">
        <v>249</v>
      </c>
      <c r="E218" s="34"/>
      <c r="F218" s="26">
        <f>SUM(F219:F219)</f>
        <v>3350000</v>
      </c>
    </row>
    <row r="219" spans="1:6" s="22" customFormat="1" ht="15">
      <c r="A219" s="23" t="s">
        <v>23</v>
      </c>
      <c r="B219" s="24" t="s">
        <v>405</v>
      </c>
      <c r="C219" s="24" t="s">
        <v>417</v>
      </c>
      <c r="D219" s="24" t="s">
        <v>249</v>
      </c>
      <c r="E219" s="34" t="s">
        <v>328</v>
      </c>
      <c r="F219" s="26">
        <v>3350000</v>
      </c>
    </row>
    <row r="220" spans="1:6" s="22" customFormat="1" ht="15">
      <c r="A220" s="27" t="s">
        <v>408</v>
      </c>
      <c r="B220" s="28" t="s">
        <v>405</v>
      </c>
      <c r="C220" s="28" t="s">
        <v>417</v>
      </c>
      <c r="D220" s="28" t="s">
        <v>411</v>
      </c>
      <c r="E220" s="33"/>
      <c r="F220" s="30">
        <f>SUM(F221)</f>
        <v>17884534</v>
      </c>
    </row>
    <row r="221" spans="1:6" s="22" customFormat="1" ht="15">
      <c r="A221" s="23" t="s">
        <v>379</v>
      </c>
      <c r="B221" s="24" t="s">
        <v>405</v>
      </c>
      <c r="C221" s="24" t="s">
        <v>417</v>
      </c>
      <c r="D221" s="24" t="s">
        <v>411</v>
      </c>
      <c r="E221" s="34"/>
      <c r="F221" s="26">
        <f>SUM(F222)</f>
        <v>17884534</v>
      </c>
    </row>
    <row r="222" spans="1:6" s="22" customFormat="1" ht="15">
      <c r="A222" s="23" t="s">
        <v>349</v>
      </c>
      <c r="B222" s="24" t="s">
        <v>405</v>
      </c>
      <c r="C222" s="24" t="s">
        <v>417</v>
      </c>
      <c r="D222" s="24" t="s">
        <v>411</v>
      </c>
      <c r="E222" s="34" t="s">
        <v>334</v>
      </c>
      <c r="F222" s="26">
        <f>SUM(F223:F228)</f>
        <v>17884534</v>
      </c>
    </row>
    <row r="223" spans="1:6" s="22" customFormat="1" ht="15">
      <c r="A223" s="23" t="s">
        <v>349</v>
      </c>
      <c r="B223" s="24" t="s">
        <v>405</v>
      </c>
      <c r="C223" s="24" t="s">
        <v>417</v>
      </c>
      <c r="D223" s="24" t="s">
        <v>411</v>
      </c>
      <c r="E223" s="34" t="s">
        <v>334</v>
      </c>
      <c r="F223" s="26">
        <v>1110534</v>
      </c>
    </row>
    <row r="224" spans="1:6" s="22" customFormat="1" ht="45">
      <c r="A224" s="23" t="s">
        <v>372</v>
      </c>
      <c r="B224" s="24" t="s">
        <v>405</v>
      </c>
      <c r="C224" s="24" t="s">
        <v>417</v>
      </c>
      <c r="D224" s="24" t="s">
        <v>411</v>
      </c>
      <c r="E224" s="34" t="s">
        <v>334</v>
      </c>
      <c r="F224" s="26">
        <v>24000</v>
      </c>
    </row>
    <row r="225" spans="1:6" s="22" customFormat="1" ht="30">
      <c r="A225" s="23" t="s">
        <v>418</v>
      </c>
      <c r="B225" s="24" t="s">
        <v>405</v>
      </c>
      <c r="C225" s="24" t="s">
        <v>417</v>
      </c>
      <c r="D225" s="24" t="s">
        <v>411</v>
      </c>
      <c r="E225" s="34" t="s">
        <v>334</v>
      </c>
      <c r="F225" s="26">
        <v>5667200</v>
      </c>
    </row>
    <row r="226" spans="1:6" s="22" customFormat="1" ht="30">
      <c r="A226" s="23" t="s">
        <v>418</v>
      </c>
      <c r="B226" s="24" t="s">
        <v>405</v>
      </c>
      <c r="C226" s="24" t="s">
        <v>417</v>
      </c>
      <c r="D226" s="24" t="s">
        <v>411</v>
      </c>
      <c r="E226" s="34" t="s">
        <v>334</v>
      </c>
      <c r="F226" s="26">
        <v>8311000</v>
      </c>
    </row>
    <row r="227" spans="1:6" s="22" customFormat="1" ht="30">
      <c r="A227" s="23" t="s">
        <v>419</v>
      </c>
      <c r="B227" s="24" t="s">
        <v>405</v>
      </c>
      <c r="C227" s="24" t="s">
        <v>417</v>
      </c>
      <c r="D227" s="24" t="s">
        <v>411</v>
      </c>
      <c r="E227" s="34" t="s">
        <v>334</v>
      </c>
      <c r="F227" s="26">
        <v>127000</v>
      </c>
    </row>
    <row r="228" spans="1:6" s="22" customFormat="1" ht="15">
      <c r="A228" s="23" t="s">
        <v>349</v>
      </c>
      <c r="B228" s="24" t="s">
        <v>405</v>
      </c>
      <c r="C228" s="24" t="s">
        <v>417</v>
      </c>
      <c r="D228" s="24" t="s">
        <v>411</v>
      </c>
      <c r="E228" s="34" t="s">
        <v>334</v>
      </c>
      <c r="F228" s="26">
        <v>2644800</v>
      </c>
    </row>
    <row r="229" spans="1:6" s="22" customFormat="1" ht="15">
      <c r="A229" s="27" t="s">
        <v>362</v>
      </c>
      <c r="B229" s="28" t="s">
        <v>405</v>
      </c>
      <c r="C229" s="28" t="s">
        <v>417</v>
      </c>
      <c r="D229" s="28" t="s">
        <v>363</v>
      </c>
      <c r="E229" s="326"/>
      <c r="F229" s="327">
        <f>SUM(F230)</f>
        <v>346236</v>
      </c>
    </row>
    <row r="230" spans="1:6" s="22" customFormat="1" ht="45">
      <c r="A230" s="23" t="s">
        <v>16</v>
      </c>
      <c r="B230" s="24" t="s">
        <v>405</v>
      </c>
      <c r="C230" s="24" t="s">
        <v>417</v>
      </c>
      <c r="D230" s="24" t="s">
        <v>438</v>
      </c>
      <c r="E230" s="325"/>
      <c r="F230" s="250">
        <f>SUM(F231)</f>
        <v>346236</v>
      </c>
    </row>
    <row r="231" spans="1:6" s="22" customFormat="1" ht="15">
      <c r="A231" s="23" t="s">
        <v>349</v>
      </c>
      <c r="B231" s="24" t="s">
        <v>405</v>
      </c>
      <c r="C231" s="24" t="s">
        <v>417</v>
      </c>
      <c r="D231" s="24" t="s">
        <v>438</v>
      </c>
      <c r="E231" s="325" t="s">
        <v>334</v>
      </c>
      <c r="F231" s="250">
        <v>346236</v>
      </c>
    </row>
    <row r="232" spans="1:6" s="22" customFormat="1" ht="15">
      <c r="A232" s="27" t="s">
        <v>53</v>
      </c>
      <c r="B232" s="28" t="s">
        <v>405</v>
      </c>
      <c r="C232" s="28" t="s">
        <v>417</v>
      </c>
      <c r="D232" s="28" t="s">
        <v>283</v>
      </c>
      <c r="E232" s="326"/>
      <c r="F232" s="327">
        <f>F233+F235+F240</f>
        <v>19584800</v>
      </c>
    </row>
    <row r="233" spans="1:6" s="22" customFormat="1" ht="30">
      <c r="A233" s="23" t="s">
        <v>20</v>
      </c>
      <c r="B233" s="24" t="s">
        <v>405</v>
      </c>
      <c r="C233" s="24" t="s">
        <v>417</v>
      </c>
      <c r="D233" s="24" t="s">
        <v>19</v>
      </c>
      <c r="E233" s="34"/>
      <c r="F233" s="80">
        <f>SUM(F234)</f>
        <v>16509000</v>
      </c>
    </row>
    <row r="234" spans="1:6" s="22" customFormat="1" ht="30">
      <c r="A234" s="23" t="s">
        <v>18</v>
      </c>
      <c r="B234" s="24" t="s">
        <v>405</v>
      </c>
      <c r="C234" s="24" t="s">
        <v>417</v>
      </c>
      <c r="D234" s="24" t="s">
        <v>19</v>
      </c>
      <c r="E234" s="34" t="s">
        <v>328</v>
      </c>
      <c r="F234" s="80">
        <v>16509000</v>
      </c>
    </row>
    <row r="235" spans="1:6" s="22" customFormat="1" ht="60">
      <c r="A235" s="83" t="s">
        <v>420</v>
      </c>
      <c r="B235" s="77">
        <v>900</v>
      </c>
      <c r="C235" s="24" t="s">
        <v>417</v>
      </c>
      <c r="D235" s="84">
        <v>5226400</v>
      </c>
      <c r="E235" s="79">
        <v>500</v>
      </c>
      <c r="F235" s="80">
        <f>SUM(F236:F239)</f>
        <v>1286800</v>
      </c>
    </row>
    <row r="236" spans="1:6" s="22" customFormat="1" ht="15">
      <c r="A236" s="85" t="s">
        <v>421</v>
      </c>
      <c r="B236" s="77">
        <v>900</v>
      </c>
      <c r="C236" s="24" t="s">
        <v>417</v>
      </c>
      <c r="D236" s="86" t="s">
        <v>422</v>
      </c>
      <c r="E236" s="79">
        <v>500</v>
      </c>
      <c r="F236" s="87">
        <v>404000</v>
      </c>
    </row>
    <row r="237" spans="1:6" s="22" customFormat="1" ht="15">
      <c r="A237" s="88" t="s">
        <v>423</v>
      </c>
      <c r="B237" s="77">
        <v>900</v>
      </c>
      <c r="C237" s="24" t="s">
        <v>417</v>
      </c>
      <c r="D237" s="78" t="s">
        <v>424</v>
      </c>
      <c r="E237" s="79">
        <v>500</v>
      </c>
      <c r="F237" s="87">
        <v>357000</v>
      </c>
    </row>
    <row r="238" spans="1:6" s="22" customFormat="1" ht="15">
      <c r="A238" s="88" t="s">
        <v>427</v>
      </c>
      <c r="B238" s="77">
        <v>900</v>
      </c>
      <c r="C238" s="77">
        <v>902</v>
      </c>
      <c r="D238" s="78" t="s">
        <v>428</v>
      </c>
      <c r="E238" s="79">
        <v>500</v>
      </c>
      <c r="F238" s="87">
        <v>151300</v>
      </c>
    </row>
    <row r="239" spans="1:6" s="22" customFormat="1" ht="15">
      <c r="A239" s="88" t="s">
        <v>429</v>
      </c>
      <c r="B239" s="77">
        <v>900</v>
      </c>
      <c r="C239" s="77">
        <v>902</v>
      </c>
      <c r="D239" s="78" t="s">
        <v>430</v>
      </c>
      <c r="E239" s="79">
        <v>500</v>
      </c>
      <c r="F239" s="87">
        <v>374500</v>
      </c>
    </row>
    <row r="240" spans="1:6" s="22" customFormat="1" ht="60">
      <c r="A240" s="83" t="s">
        <v>431</v>
      </c>
      <c r="B240" s="77">
        <v>900</v>
      </c>
      <c r="C240" s="77">
        <v>902</v>
      </c>
      <c r="D240" s="84">
        <v>5226400</v>
      </c>
      <c r="E240" s="79">
        <v>500</v>
      </c>
      <c r="F240" s="80">
        <f>SUM(F241:F245)</f>
        <v>1789000</v>
      </c>
    </row>
    <row r="241" spans="1:6" s="22" customFormat="1" ht="15">
      <c r="A241" s="85" t="s">
        <v>421</v>
      </c>
      <c r="B241" s="77">
        <v>900</v>
      </c>
      <c r="C241" s="77">
        <v>902</v>
      </c>
      <c r="D241" s="86" t="s">
        <v>422</v>
      </c>
      <c r="E241" s="79">
        <v>500</v>
      </c>
      <c r="F241" s="80">
        <v>172000</v>
      </c>
    </row>
    <row r="242" spans="1:6" s="22" customFormat="1" ht="15">
      <c r="A242" s="88" t="s">
        <v>423</v>
      </c>
      <c r="B242" s="77">
        <v>900</v>
      </c>
      <c r="C242" s="77">
        <v>902</v>
      </c>
      <c r="D242" s="78" t="s">
        <v>424</v>
      </c>
      <c r="E242" s="79">
        <v>500</v>
      </c>
      <c r="F242" s="80">
        <v>102000</v>
      </c>
    </row>
    <row r="243" spans="1:6" s="22" customFormat="1" ht="30">
      <c r="A243" s="88" t="s">
        <v>425</v>
      </c>
      <c r="B243" s="77">
        <v>900</v>
      </c>
      <c r="C243" s="77">
        <v>902</v>
      </c>
      <c r="D243" s="78" t="s">
        <v>426</v>
      </c>
      <c r="E243" s="79">
        <v>500</v>
      </c>
      <c r="F243" s="80">
        <v>1301000</v>
      </c>
    </row>
    <row r="244" spans="1:6" s="22" customFormat="1" ht="15">
      <c r="A244" s="88" t="s">
        <v>427</v>
      </c>
      <c r="B244" s="77">
        <v>900</v>
      </c>
      <c r="C244" s="77">
        <v>902</v>
      </c>
      <c r="D244" s="78" t="s">
        <v>428</v>
      </c>
      <c r="E244" s="79">
        <v>500</v>
      </c>
      <c r="F244" s="80">
        <v>90000</v>
      </c>
    </row>
    <row r="245" spans="1:6" s="22" customFormat="1" ht="15">
      <c r="A245" s="88" t="s">
        <v>429</v>
      </c>
      <c r="B245" s="77">
        <v>900</v>
      </c>
      <c r="C245" s="77">
        <v>902</v>
      </c>
      <c r="D245" s="78" t="s">
        <v>430</v>
      </c>
      <c r="E245" s="79">
        <v>500</v>
      </c>
      <c r="F245" s="80">
        <v>124000</v>
      </c>
    </row>
    <row r="246" spans="1:6" s="22" customFormat="1" ht="15">
      <c r="A246" s="89" t="s">
        <v>256</v>
      </c>
      <c r="B246" s="19" t="s">
        <v>405</v>
      </c>
      <c r="C246" s="19" t="s">
        <v>417</v>
      </c>
      <c r="D246" s="19" t="s">
        <v>257</v>
      </c>
      <c r="E246" s="20"/>
      <c r="F246" s="21">
        <f>SUM(F247:F249)</f>
        <v>2992700</v>
      </c>
    </row>
    <row r="247" spans="1:7" s="22" customFormat="1" ht="15" customHeight="1">
      <c r="A247" s="23" t="s">
        <v>432</v>
      </c>
      <c r="B247" s="24" t="s">
        <v>405</v>
      </c>
      <c r="C247" s="24" t="s">
        <v>417</v>
      </c>
      <c r="D247" s="24" t="s">
        <v>433</v>
      </c>
      <c r="E247" s="25">
        <v>500</v>
      </c>
      <c r="F247" s="26">
        <v>2490700</v>
      </c>
      <c r="G247" s="31"/>
    </row>
    <row r="248" spans="1:6" s="22" customFormat="1" ht="30">
      <c r="A248" s="23" t="s">
        <v>434</v>
      </c>
      <c r="B248" s="24" t="s">
        <v>405</v>
      </c>
      <c r="C248" s="24" t="s">
        <v>417</v>
      </c>
      <c r="D248" s="24" t="s">
        <v>435</v>
      </c>
      <c r="E248" s="25">
        <v>500</v>
      </c>
      <c r="F248" s="26">
        <v>285000</v>
      </c>
    </row>
    <row r="249" spans="1:6" s="22" customFormat="1" ht="30">
      <c r="A249" s="23" t="s">
        <v>436</v>
      </c>
      <c r="B249" s="24" t="s">
        <v>405</v>
      </c>
      <c r="C249" s="24" t="s">
        <v>417</v>
      </c>
      <c r="D249" s="24" t="s">
        <v>437</v>
      </c>
      <c r="E249" s="25">
        <v>500</v>
      </c>
      <c r="F249" s="26">
        <v>217000</v>
      </c>
    </row>
    <row r="250" spans="1:6" s="22" customFormat="1" ht="15">
      <c r="A250" s="18" t="s">
        <v>439</v>
      </c>
      <c r="B250" s="19" t="s">
        <v>405</v>
      </c>
      <c r="C250" s="19" t="s">
        <v>440</v>
      </c>
      <c r="D250" s="19"/>
      <c r="E250" s="32"/>
      <c r="F250" s="21">
        <f>SUM(F251)</f>
        <v>145500</v>
      </c>
    </row>
    <row r="251" spans="1:6" s="22" customFormat="1" ht="15">
      <c r="A251" s="27" t="s">
        <v>408</v>
      </c>
      <c r="B251" s="24" t="s">
        <v>405</v>
      </c>
      <c r="C251" s="24" t="s">
        <v>440</v>
      </c>
      <c r="D251" s="24" t="s">
        <v>411</v>
      </c>
      <c r="E251" s="34"/>
      <c r="F251" s="26">
        <f>SUM(F252)</f>
        <v>145500</v>
      </c>
    </row>
    <row r="252" spans="1:6" s="22" customFormat="1" ht="15">
      <c r="A252" s="23" t="s">
        <v>349</v>
      </c>
      <c r="B252" s="24" t="s">
        <v>405</v>
      </c>
      <c r="C252" s="24" t="s">
        <v>440</v>
      </c>
      <c r="D252" s="24" t="s">
        <v>411</v>
      </c>
      <c r="E252" s="34" t="s">
        <v>334</v>
      </c>
      <c r="F252" s="26">
        <v>145500</v>
      </c>
    </row>
    <row r="253" spans="1:6" s="22" customFormat="1" ht="15">
      <c r="A253" s="18" t="s">
        <v>441</v>
      </c>
      <c r="B253" s="19" t="s">
        <v>405</v>
      </c>
      <c r="C253" s="19" t="s">
        <v>442</v>
      </c>
      <c r="D253" s="19"/>
      <c r="E253" s="32"/>
      <c r="F253" s="21">
        <f>SUM(F255+F259+F256)</f>
        <v>2966764</v>
      </c>
    </row>
    <row r="254" spans="1:6" s="22" customFormat="1" ht="15">
      <c r="A254" s="23" t="s">
        <v>379</v>
      </c>
      <c r="B254" s="24" t="s">
        <v>405</v>
      </c>
      <c r="C254" s="24" t="s">
        <v>442</v>
      </c>
      <c r="D254" s="24" t="s">
        <v>411</v>
      </c>
      <c r="E254" s="34"/>
      <c r="F254" s="21">
        <f>SUM(F255)</f>
        <v>758000</v>
      </c>
    </row>
    <row r="255" spans="1:6" s="22" customFormat="1" ht="30">
      <c r="A255" s="23" t="s">
        <v>443</v>
      </c>
      <c r="B255" s="24" t="s">
        <v>405</v>
      </c>
      <c r="C255" s="24" t="s">
        <v>442</v>
      </c>
      <c r="D255" s="24" t="s">
        <v>411</v>
      </c>
      <c r="E255" s="34" t="s">
        <v>334</v>
      </c>
      <c r="F255" s="26">
        <v>758000</v>
      </c>
    </row>
    <row r="256" spans="1:6" s="22" customFormat="1" ht="15">
      <c r="A256" s="27" t="s">
        <v>362</v>
      </c>
      <c r="B256" s="28" t="s">
        <v>405</v>
      </c>
      <c r="C256" s="28" t="s">
        <v>442</v>
      </c>
      <c r="D256" s="28" t="s">
        <v>363</v>
      </c>
      <c r="E256" s="33"/>
      <c r="F256" s="30">
        <f>SUM(F257)</f>
        <v>1409064</v>
      </c>
    </row>
    <row r="257" spans="1:6" s="22" customFormat="1" ht="45">
      <c r="A257" s="23" t="s">
        <v>16</v>
      </c>
      <c r="B257" s="24" t="s">
        <v>405</v>
      </c>
      <c r="C257" s="24" t="s">
        <v>442</v>
      </c>
      <c r="D257" s="24" t="s">
        <v>438</v>
      </c>
      <c r="E257" s="34"/>
      <c r="F257" s="26">
        <f>SUM(F258)</f>
        <v>1409064</v>
      </c>
    </row>
    <row r="258" spans="1:6" s="22" customFormat="1" ht="15">
      <c r="A258" s="23" t="s">
        <v>349</v>
      </c>
      <c r="B258" s="24" t="s">
        <v>405</v>
      </c>
      <c r="C258" s="24" t="s">
        <v>442</v>
      </c>
      <c r="D258" s="24" t="s">
        <v>438</v>
      </c>
      <c r="E258" s="34" t="s">
        <v>334</v>
      </c>
      <c r="F258" s="26">
        <v>1409064</v>
      </c>
    </row>
    <row r="259" spans="1:6" s="22" customFormat="1" ht="60">
      <c r="A259" s="366" t="s">
        <v>420</v>
      </c>
      <c r="B259" s="361">
        <v>900</v>
      </c>
      <c r="C259" s="28" t="s">
        <v>442</v>
      </c>
      <c r="D259" s="367">
        <v>5226400</v>
      </c>
      <c r="E259" s="363">
        <v>500</v>
      </c>
      <c r="F259" s="364">
        <v>799700</v>
      </c>
    </row>
    <row r="260" spans="1:6" s="22" customFormat="1" ht="30">
      <c r="A260" s="88" t="s">
        <v>425</v>
      </c>
      <c r="B260" s="77">
        <v>900</v>
      </c>
      <c r="C260" s="77">
        <v>904</v>
      </c>
      <c r="D260" s="78" t="s">
        <v>426</v>
      </c>
      <c r="E260" s="79">
        <v>500</v>
      </c>
      <c r="F260" s="87">
        <v>799700</v>
      </c>
    </row>
    <row r="261" spans="1:6" s="22" customFormat="1" ht="15">
      <c r="A261" s="90" t="s">
        <v>444</v>
      </c>
      <c r="B261" s="91">
        <v>900</v>
      </c>
      <c r="C261" s="91">
        <v>909</v>
      </c>
      <c r="D261" s="92"/>
      <c r="E261" s="93"/>
      <c r="F261" s="94">
        <f>SUM(F262)</f>
        <v>13076188</v>
      </c>
    </row>
    <row r="262" spans="1:6" s="22" customFormat="1" ht="15">
      <c r="A262" s="27" t="s">
        <v>379</v>
      </c>
      <c r="B262" s="28" t="s">
        <v>405</v>
      </c>
      <c r="C262" s="28" t="s">
        <v>445</v>
      </c>
      <c r="D262" s="28" t="s">
        <v>411</v>
      </c>
      <c r="E262" s="33"/>
      <c r="F262" s="30">
        <f>SUM(F263)</f>
        <v>13076188</v>
      </c>
    </row>
    <row r="263" spans="1:6" s="22" customFormat="1" ht="15">
      <c r="A263" s="23" t="s">
        <v>349</v>
      </c>
      <c r="B263" s="24" t="s">
        <v>405</v>
      </c>
      <c r="C263" s="24" t="s">
        <v>445</v>
      </c>
      <c r="D263" s="24" t="s">
        <v>411</v>
      </c>
      <c r="E263" s="34" t="s">
        <v>334</v>
      </c>
      <c r="F263" s="26">
        <f>SUM(F264:F266)</f>
        <v>13076188</v>
      </c>
    </row>
    <row r="264" spans="1:6" s="22" customFormat="1" ht="15">
      <c r="A264" s="23" t="s">
        <v>349</v>
      </c>
      <c r="B264" s="24" t="s">
        <v>405</v>
      </c>
      <c r="C264" s="24" t="s">
        <v>445</v>
      </c>
      <c r="D264" s="24" t="s">
        <v>411</v>
      </c>
      <c r="E264" s="34" t="s">
        <v>334</v>
      </c>
      <c r="F264" s="26">
        <v>2754196</v>
      </c>
    </row>
    <row r="265" spans="1:6" s="22" customFormat="1" ht="15">
      <c r="A265" s="23" t="s">
        <v>349</v>
      </c>
      <c r="B265" s="24" t="s">
        <v>405</v>
      </c>
      <c r="C265" s="24" t="s">
        <v>445</v>
      </c>
      <c r="D265" s="24" t="s">
        <v>411</v>
      </c>
      <c r="E265" s="34" t="s">
        <v>334</v>
      </c>
      <c r="F265" s="26">
        <v>8206992</v>
      </c>
    </row>
    <row r="266" spans="1:6" s="22" customFormat="1" ht="15">
      <c r="A266" s="23" t="s">
        <v>349</v>
      </c>
      <c r="B266" s="24" t="s">
        <v>405</v>
      </c>
      <c r="C266" s="24" t="s">
        <v>445</v>
      </c>
      <c r="D266" s="24" t="s">
        <v>411</v>
      </c>
      <c r="E266" s="34" t="s">
        <v>334</v>
      </c>
      <c r="F266" s="80">
        <v>2115000</v>
      </c>
    </row>
    <row r="267" spans="1:6" s="17" customFormat="1" ht="15.75">
      <c r="A267" s="48" t="s">
        <v>446</v>
      </c>
      <c r="B267" s="49" t="s">
        <v>447</v>
      </c>
      <c r="C267" s="49"/>
      <c r="D267" s="49"/>
      <c r="E267" s="16"/>
      <c r="F267" s="14">
        <f>SUM(F268+F272+F279+F323+F337)</f>
        <v>168309752.09</v>
      </c>
    </row>
    <row r="268" spans="1:6" s="22" customFormat="1" ht="15">
      <c r="A268" s="18" t="s">
        <v>448</v>
      </c>
      <c r="B268" s="19" t="s">
        <v>447</v>
      </c>
      <c r="C268" s="19" t="s">
        <v>449</v>
      </c>
      <c r="D268" s="19"/>
      <c r="E268" s="20"/>
      <c r="F268" s="21">
        <f>SUM(F269)</f>
        <v>1905000</v>
      </c>
    </row>
    <row r="269" spans="1:6" s="22" customFormat="1" ht="18" customHeight="1">
      <c r="A269" s="27" t="s">
        <v>450</v>
      </c>
      <c r="B269" s="28" t="s">
        <v>447</v>
      </c>
      <c r="C269" s="28" t="s">
        <v>449</v>
      </c>
      <c r="D269" s="28" t="s">
        <v>451</v>
      </c>
      <c r="E269" s="29"/>
      <c r="F269" s="30">
        <f>SUM(F270)</f>
        <v>1905000</v>
      </c>
    </row>
    <row r="270" spans="1:6" s="22" customFormat="1" ht="30">
      <c r="A270" s="23" t="s">
        <v>452</v>
      </c>
      <c r="B270" s="24" t="s">
        <v>447</v>
      </c>
      <c r="C270" s="24" t="s">
        <v>449</v>
      </c>
      <c r="D270" s="24" t="s">
        <v>453</v>
      </c>
      <c r="E270" s="25"/>
      <c r="F270" s="26">
        <f>SUM(F271)</f>
        <v>1905000</v>
      </c>
    </row>
    <row r="271" spans="1:6" s="22" customFormat="1" ht="15">
      <c r="A271" s="23" t="s">
        <v>454</v>
      </c>
      <c r="B271" s="24" t="s">
        <v>447</v>
      </c>
      <c r="C271" s="24" t="s">
        <v>449</v>
      </c>
      <c r="D271" s="24" t="s">
        <v>453</v>
      </c>
      <c r="E271" s="34" t="s">
        <v>455</v>
      </c>
      <c r="F271" s="26">
        <v>1905000</v>
      </c>
    </row>
    <row r="272" spans="1:6" s="22" customFormat="1" ht="15">
      <c r="A272" s="18" t="s">
        <v>456</v>
      </c>
      <c r="B272" s="19" t="s">
        <v>447</v>
      </c>
      <c r="C272" s="19" t="s">
        <v>457</v>
      </c>
      <c r="D272" s="19"/>
      <c r="E272" s="32"/>
      <c r="F272" s="21">
        <f>SUM(F273+F277)</f>
        <v>17702600</v>
      </c>
    </row>
    <row r="273" spans="1:6" s="22" customFormat="1" ht="15">
      <c r="A273" s="27" t="s">
        <v>458</v>
      </c>
      <c r="B273" s="28" t="s">
        <v>447</v>
      </c>
      <c r="C273" s="28" t="s">
        <v>457</v>
      </c>
      <c r="D273" s="28" t="s">
        <v>459</v>
      </c>
      <c r="E273" s="33"/>
      <c r="F273" s="30">
        <f>SUM(F274)</f>
        <v>17569400</v>
      </c>
    </row>
    <row r="274" spans="1:6" s="22" customFormat="1" ht="15">
      <c r="A274" s="23" t="s">
        <v>379</v>
      </c>
      <c r="B274" s="24" t="s">
        <v>447</v>
      </c>
      <c r="C274" s="24" t="s">
        <v>457</v>
      </c>
      <c r="D274" s="24" t="s">
        <v>460</v>
      </c>
      <c r="E274" s="34" t="s">
        <v>334</v>
      </c>
      <c r="F274" s="26">
        <f>SUM(F275:F276)</f>
        <v>17569400</v>
      </c>
    </row>
    <row r="275" spans="1:6" s="22" customFormat="1" ht="45">
      <c r="A275" s="23" t="s">
        <v>461</v>
      </c>
      <c r="B275" s="24" t="s">
        <v>447</v>
      </c>
      <c r="C275" s="24" t="s">
        <v>457</v>
      </c>
      <c r="D275" s="24" t="s">
        <v>460</v>
      </c>
      <c r="E275" s="34" t="s">
        <v>334</v>
      </c>
      <c r="F275" s="26">
        <v>16082000</v>
      </c>
    </row>
    <row r="276" spans="1:6" s="22" customFormat="1" ht="30">
      <c r="A276" s="23" t="s">
        <v>410</v>
      </c>
      <c r="B276" s="24" t="s">
        <v>447</v>
      </c>
      <c r="C276" s="24" t="s">
        <v>457</v>
      </c>
      <c r="D276" s="24" t="s">
        <v>460</v>
      </c>
      <c r="E276" s="34" t="s">
        <v>334</v>
      </c>
      <c r="F276" s="26">
        <v>1487400</v>
      </c>
    </row>
    <row r="277" spans="1:6" s="22" customFormat="1" ht="15">
      <c r="A277" s="27" t="s">
        <v>260</v>
      </c>
      <c r="B277" s="28" t="s">
        <v>447</v>
      </c>
      <c r="C277" s="28" t="s">
        <v>457</v>
      </c>
      <c r="D277" s="28" t="s">
        <v>283</v>
      </c>
      <c r="E277" s="33"/>
      <c r="F277" s="30">
        <f>F278</f>
        <v>133200</v>
      </c>
    </row>
    <row r="278" spans="1:6" s="22" customFormat="1" ht="30">
      <c r="A278" s="23" t="s">
        <v>46</v>
      </c>
      <c r="B278" s="24" t="s">
        <v>447</v>
      </c>
      <c r="C278" s="24" t="s">
        <v>457</v>
      </c>
      <c r="D278" s="24" t="s">
        <v>47</v>
      </c>
      <c r="E278" s="34" t="s">
        <v>227</v>
      </c>
      <c r="F278" s="26">
        <v>133200</v>
      </c>
    </row>
    <row r="279" spans="1:6" s="22" customFormat="1" ht="15">
      <c r="A279" s="18" t="s">
        <v>462</v>
      </c>
      <c r="B279" s="19" t="s">
        <v>447</v>
      </c>
      <c r="C279" s="19" t="s">
        <v>463</v>
      </c>
      <c r="D279" s="19"/>
      <c r="E279" s="32"/>
      <c r="F279" s="21">
        <f>SUM(F280+F321)</f>
        <v>121053242.09</v>
      </c>
    </row>
    <row r="280" spans="1:6" s="22" customFormat="1" ht="15">
      <c r="A280" s="27" t="s">
        <v>464</v>
      </c>
      <c r="B280" s="28" t="s">
        <v>447</v>
      </c>
      <c r="C280" s="28" t="s">
        <v>463</v>
      </c>
      <c r="D280" s="28" t="s">
        <v>465</v>
      </c>
      <c r="E280" s="33"/>
      <c r="F280" s="30">
        <f>SUM(F284+F297+F303+F290+F292+F295+F281+F282+F283+F286+F288)</f>
        <v>120981242.09</v>
      </c>
    </row>
    <row r="281" spans="1:6" s="22" customFormat="1" ht="30">
      <c r="A281" s="27" t="s">
        <v>6</v>
      </c>
      <c r="B281" s="24" t="s">
        <v>447</v>
      </c>
      <c r="C281" s="24" t="s">
        <v>463</v>
      </c>
      <c r="D281" s="24" t="s">
        <v>2</v>
      </c>
      <c r="E281" s="34" t="s">
        <v>455</v>
      </c>
      <c r="F281" s="250">
        <v>675045.61</v>
      </c>
    </row>
    <row r="282" spans="1:7" s="22" customFormat="1" ht="45">
      <c r="A282" s="249" t="s">
        <v>5</v>
      </c>
      <c r="B282" s="24" t="s">
        <v>447</v>
      </c>
      <c r="C282" s="24" t="s">
        <v>463</v>
      </c>
      <c r="D282" s="24" t="s">
        <v>3</v>
      </c>
      <c r="E282" s="34" t="s">
        <v>455</v>
      </c>
      <c r="F282" s="250">
        <v>3916077.11</v>
      </c>
      <c r="G282" s="31"/>
    </row>
    <row r="283" spans="1:7" s="22" customFormat="1" ht="60">
      <c r="A283" s="27" t="s">
        <v>7</v>
      </c>
      <c r="B283" s="24" t="s">
        <v>447</v>
      </c>
      <c r="C283" s="24" t="s">
        <v>463</v>
      </c>
      <c r="D283" s="24" t="s">
        <v>4</v>
      </c>
      <c r="E283" s="34" t="s">
        <v>455</v>
      </c>
      <c r="F283" s="250">
        <v>335819.37</v>
      </c>
      <c r="G283" s="31"/>
    </row>
    <row r="284" spans="1:6" s="22" customFormat="1" ht="60">
      <c r="A284" s="27" t="s">
        <v>466</v>
      </c>
      <c r="B284" s="24" t="s">
        <v>447</v>
      </c>
      <c r="C284" s="24" t="s">
        <v>463</v>
      </c>
      <c r="D284" s="24" t="s">
        <v>467</v>
      </c>
      <c r="E284" s="34"/>
      <c r="F284" s="26">
        <f>SUM(F285)</f>
        <v>475000</v>
      </c>
    </row>
    <row r="285" spans="1:6" s="22" customFormat="1" ht="15">
      <c r="A285" s="23" t="s">
        <v>454</v>
      </c>
      <c r="B285" s="24" t="s">
        <v>447</v>
      </c>
      <c r="C285" s="24" t="s">
        <v>463</v>
      </c>
      <c r="D285" s="24" t="s">
        <v>467</v>
      </c>
      <c r="E285" s="34" t="s">
        <v>455</v>
      </c>
      <c r="F285" s="26">
        <v>475000</v>
      </c>
    </row>
    <row r="286" spans="1:6" s="22" customFormat="1" ht="33" customHeight="1">
      <c r="A286" s="23" t="s">
        <v>8</v>
      </c>
      <c r="B286" s="24" t="s">
        <v>447</v>
      </c>
      <c r="C286" s="24" t="s">
        <v>463</v>
      </c>
      <c r="D286" s="24" t="s">
        <v>9</v>
      </c>
      <c r="E286" s="34"/>
      <c r="F286" s="26">
        <f>SUM(F287)</f>
        <v>2992000</v>
      </c>
    </row>
    <row r="287" spans="1:6" s="22" customFormat="1" ht="15">
      <c r="A287" s="23" t="s">
        <v>454</v>
      </c>
      <c r="B287" s="24" t="s">
        <v>447</v>
      </c>
      <c r="C287" s="24" t="s">
        <v>463</v>
      </c>
      <c r="D287" s="24" t="s">
        <v>9</v>
      </c>
      <c r="E287" s="34" t="s">
        <v>455</v>
      </c>
      <c r="F287" s="26">
        <v>2992000</v>
      </c>
    </row>
    <row r="288" spans="1:6" s="22" customFormat="1" ht="35.25" customHeight="1">
      <c r="A288" s="23" t="s">
        <v>30</v>
      </c>
      <c r="B288" s="24" t="s">
        <v>447</v>
      </c>
      <c r="C288" s="24" t="s">
        <v>463</v>
      </c>
      <c r="D288" s="24" t="s">
        <v>29</v>
      </c>
      <c r="E288" s="34"/>
      <c r="F288" s="26">
        <v>1202400</v>
      </c>
    </row>
    <row r="289" spans="1:6" s="22" customFormat="1" ht="15">
      <c r="A289" s="23" t="s">
        <v>454</v>
      </c>
      <c r="B289" s="24" t="s">
        <v>447</v>
      </c>
      <c r="C289" s="24" t="s">
        <v>463</v>
      </c>
      <c r="D289" s="24" t="s">
        <v>29</v>
      </c>
      <c r="E289" s="34" t="s">
        <v>455</v>
      </c>
      <c r="F289" s="26">
        <v>1202400</v>
      </c>
    </row>
    <row r="290" spans="1:6" s="22" customFormat="1" ht="75">
      <c r="A290" s="56" t="s">
        <v>470</v>
      </c>
      <c r="B290" s="95">
        <v>1000</v>
      </c>
      <c r="C290" s="96">
        <v>1003</v>
      </c>
      <c r="D290" s="97">
        <v>5053700</v>
      </c>
      <c r="E290" s="96">
        <v>5</v>
      </c>
      <c r="F290" s="98">
        <f>SUM(F291:F291)</f>
        <v>635000</v>
      </c>
    </row>
    <row r="291" spans="1:6" s="22" customFormat="1" ht="78" customHeight="1">
      <c r="A291" s="23" t="s">
        <v>471</v>
      </c>
      <c r="B291" s="24" t="s">
        <v>447</v>
      </c>
      <c r="C291" s="24" t="s">
        <v>463</v>
      </c>
      <c r="D291" s="24" t="s">
        <v>472</v>
      </c>
      <c r="E291" s="36">
        <v>5</v>
      </c>
      <c r="F291" s="26">
        <v>635000</v>
      </c>
    </row>
    <row r="292" spans="1:6" s="99" customFormat="1" ht="30">
      <c r="A292" s="56" t="s">
        <v>473</v>
      </c>
      <c r="B292" s="95">
        <v>1000</v>
      </c>
      <c r="C292" s="96">
        <v>1003</v>
      </c>
      <c r="D292" s="97">
        <v>5054600</v>
      </c>
      <c r="E292" s="96">
        <v>5</v>
      </c>
      <c r="F292" s="98">
        <f>SUM(F293:F294)</f>
        <v>35343400</v>
      </c>
    </row>
    <row r="293" spans="1:6" s="22" customFormat="1" ht="45">
      <c r="A293" s="23" t="s">
        <v>474</v>
      </c>
      <c r="B293" s="24" t="s">
        <v>447</v>
      </c>
      <c r="C293" s="24" t="s">
        <v>463</v>
      </c>
      <c r="D293" s="24" t="s">
        <v>475</v>
      </c>
      <c r="E293" s="34" t="s">
        <v>455</v>
      </c>
      <c r="F293" s="26">
        <v>319200</v>
      </c>
    </row>
    <row r="294" spans="1:6" s="22" customFormat="1" ht="30">
      <c r="A294" s="328" t="s">
        <v>651</v>
      </c>
      <c r="B294" s="146">
        <v>1000</v>
      </c>
      <c r="C294" s="137">
        <v>1003</v>
      </c>
      <c r="D294" s="136">
        <v>5054601</v>
      </c>
      <c r="E294" s="137">
        <v>5</v>
      </c>
      <c r="F294" s="26">
        <v>35024200</v>
      </c>
    </row>
    <row r="295" spans="1:6" s="99" customFormat="1" ht="30">
      <c r="A295" s="56" t="s">
        <v>476</v>
      </c>
      <c r="B295" s="95">
        <v>1000</v>
      </c>
      <c r="C295" s="96">
        <v>1003</v>
      </c>
      <c r="D295" s="97">
        <v>5054800</v>
      </c>
      <c r="E295" s="96"/>
      <c r="F295" s="98">
        <f>SUM(F296)</f>
        <v>3971000</v>
      </c>
    </row>
    <row r="296" spans="1:6" s="22" customFormat="1" ht="15">
      <c r="A296" s="100" t="s">
        <v>454</v>
      </c>
      <c r="B296" s="101">
        <v>1000</v>
      </c>
      <c r="C296" s="59">
        <v>1003</v>
      </c>
      <c r="D296" s="102">
        <v>5054800</v>
      </c>
      <c r="E296" s="103" t="s">
        <v>455</v>
      </c>
      <c r="F296" s="104">
        <v>3971000</v>
      </c>
    </row>
    <row r="297" spans="1:6" s="22" customFormat="1" ht="30">
      <c r="A297" s="27" t="s">
        <v>477</v>
      </c>
      <c r="B297" s="28" t="s">
        <v>447</v>
      </c>
      <c r="C297" s="28" t="s">
        <v>463</v>
      </c>
      <c r="D297" s="28" t="s">
        <v>478</v>
      </c>
      <c r="E297" s="33"/>
      <c r="F297" s="30">
        <f>SUM(F298)</f>
        <v>484700</v>
      </c>
    </row>
    <row r="298" spans="1:6" s="22" customFormat="1" ht="15">
      <c r="A298" s="23" t="s">
        <v>454</v>
      </c>
      <c r="B298" s="24" t="s">
        <v>447</v>
      </c>
      <c r="C298" s="24" t="s">
        <v>463</v>
      </c>
      <c r="D298" s="24" t="s">
        <v>478</v>
      </c>
      <c r="E298" s="34"/>
      <c r="F298" s="26">
        <f>SUM(F299:F302)</f>
        <v>484700</v>
      </c>
    </row>
    <row r="299" spans="1:6" s="22" customFormat="1" ht="15">
      <c r="A299" s="23" t="s">
        <v>479</v>
      </c>
      <c r="B299" s="24" t="s">
        <v>447</v>
      </c>
      <c r="C299" s="24" t="s">
        <v>463</v>
      </c>
      <c r="D299" s="24" t="s">
        <v>480</v>
      </c>
      <c r="E299" s="34" t="s">
        <v>481</v>
      </c>
      <c r="F299" s="26">
        <v>21400</v>
      </c>
    </row>
    <row r="300" spans="1:6" s="22" customFormat="1" ht="19.5" customHeight="1">
      <c r="A300" s="23" t="s">
        <v>17</v>
      </c>
      <c r="B300" s="24" t="s">
        <v>447</v>
      </c>
      <c r="C300" s="24" t="s">
        <v>463</v>
      </c>
      <c r="D300" s="24" t="s">
        <v>480</v>
      </c>
      <c r="E300" s="34" t="s">
        <v>455</v>
      </c>
      <c r="F300" s="26">
        <v>224300</v>
      </c>
    </row>
    <row r="301" spans="1:6" s="22" customFormat="1" ht="15">
      <c r="A301" s="23" t="s">
        <v>482</v>
      </c>
      <c r="B301" s="24" t="s">
        <v>447</v>
      </c>
      <c r="C301" s="24" t="s">
        <v>463</v>
      </c>
      <c r="D301" s="24" t="s">
        <v>483</v>
      </c>
      <c r="E301" s="34" t="s">
        <v>484</v>
      </c>
      <c r="F301" s="26">
        <v>203000</v>
      </c>
    </row>
    <row r="302" spans="1:6" s="22" customFormat="1" ht="30">
      <c r="A302" s="23" t="s">
        <v>485</v>
      </c>
      <c r="B302" s="24" t="s">
        <v>447</v>
      </c>
      <c r="C302" s="24" t="s">
        <v>463</v>
      </c>
      <c r="D302" s="24" t="s">
        <v>486</v>
      </c>
      <c r="E302" s="34" t="s">
        <v>487</v>
      </c>
      <c r="F302" s="26">
        <v>36000</v>
      </c>
    </row>
    <row r="303" spans="1:6" s="22" customFormat="1" ht="15">
      <c r="A303" s="27" t="s">
        <v>488</v>
      </c>
      <c r="B303" s="28" t="s">
        <v>447</v>
      </c>
      <c r="C303" s="28" t="s">
        <v>463</v>
      </c>
      <c r="D303" s="28" t="s">
        <v>489</v>
      </c>
      <c r="E303" s="33"/>
      <c r="F303" s="30">
        <f>SUM(F304)</f>
        <v>70950800</v>
      </c>
    </row>
    <row r="304" spans="1:6" s="22" customFormat="1" ht="15">
      <c r="A304" s="23" t="s">
        <v>454</v>
      </c>
      <c r="B304" s="24" t="s">
        <v>447</v>
      </c>
      <c r="C304" s="24" t="s">
        <v>463</v>
      </c>
      <c r="D304" s="24" t="s">
        <v>489</v>
      </c>
      <c r="E304" s="34" t="s">
        <v>455</v>
      </c>
      <c r="F304" s="26">
        <f>SUM(F305:F320)</f>
        <v>70950800</v>
      </c>
    </row>
    <row r="305" spans="1:6" s="22" customFormat="1" ht="45">
      <c r="A305" s="23" t="s">
        <v>490</v>
      </c>
      <c r="B305" s="24" t="s">
        <v>447</v>
      </c>
      <c r="C305" s="24" t="s">
        <v>463</v>
      </c>
      <c r="D305" s="24" t="s">
        <v>491</v>
      </c>
      <c r="E305" s="34" t="s">
        <v>455</v>
      </c>
      <c r="F305" s="26">
        <v>400000</v>
      </c>
    </row>
    <row r="306" spans="1:6" s="22" customFormat="1" ht="45">
      <c r="A306" s="23" t="s">
        <v>492</v>
      </c>
      <c r="B306" s="24" t="s">
        <v>447</v>
      </c>
      <c r="C306" s="24" t="s">
        <v>463</v>
      </c>
      <c r="D306" s="24" t="s">
        <v>493</v>
      </c>
      <c r="E306" s="34" t="s">
        <v>455</v>
      </c>
      <c r="F306" s="26">
        <v>128000</v>
      </c>
    </row>
    <row r="307" spans="1:6" s="22" customFormat="1" ht="30">
      <c r="A307" s="23" t="s">
        <v>494</v>
      </c>
      <c r="B307" s="24" t="s">
        <v>447</v>
      </c>
      <c r="C307" s="24" t="s">
        <v>463</v>
      </c>
      <c r="D307" s="24" t="s">
        <v>495</v>
      </c>
      <c r="E307" s="34" t="s">
        <v>455</v>
      </c>
      <c r="F307" s="26">
        <v>2047000</v>
      </c>
    </row>
    <row r="308" spans="1:6" s="22" customFormat="1" ht="30">
      <c r="A308" s="23" t="s">
        <v>496</v>
      </c>
      <c r="B308" s="24" t="s">
        <v>447</v>
      </c>
      <c r="C308" s="24" t="s">
        <v>463</v>
      </c>
      <c r="D308" s="24" t="s">
        <v>497</v>
      </c>
      <c r="E308" s="34" t="s">
        <v>455</v>
      </c>
      <c r="F308" s="26">
        <v>7936000</v>
      </c>
    </row>
    <row r="309" spans="1:6" s="22" customFormat="1" ht="26.25" customHeight="1">
      <c r="A309" s="23" t="s">
        <v>498</v>
      </c>
      <c r="B309" s="24" t="s">
        <v>447</v>
      </c>
      <c r="C309" s="24" t="s">
        <v>463</v>
      </c>
      <c r="D309" s="24" t="s">
        <v>499</v>
      </c>
      <c r="E309" s="34" t="s">
        <v>455</v>
      </c>
      <c r="F309" s="26">
        <v>4421000</v>
      </c>
    </row>
    <row r="310" spans="1:6" s="22" customFormat="1" ht="25.5" customHeight="1">
      <c r="A310" s="23" t="s">
        <v>500</v>
      </c>
      <c r="B310" s="24" t="s">
        <v>447</v>
      </c>
      <c r="C310" s="24" t="s">
        <v>463</v>
      </c>
      <c r="D310" s="24" t="s">
        <v>501</v>
      </c>
      <c r="E310" s="34" t="s">
        <v>455</v>
      </c>
      <c r="F310" s="26">
        <v>545100</v>
      </c>
    </row>
    <row r="311" spans="1:6" s="22" customFormat="1" ht="27" customHeight="1">
      <c r="A311" s="23" t="s">
        <v>502</v>
      </c>
      <c r="B311" s="24" t="s">
        <v>447</v>
      </c>
      <c r="C311" s="24" t="s">
        <v>463</v>
      </c>
      <c r="D311" s="24" t="s">
        <v>503</v>
      </c>
      <c r="E311" s="34" t="s">
        <v>455</v>
      </c>
      <c r="F311" s="26">
        <v>300000</v>
      </c>
    </row>
    <row r="312" spans="1:6" s="22" customFormat="1" ht="60">
      <c r="A312" s="23" t="s">
        <v>504</v>
      </c>
      <c r="B312" s="24" t="s">
        <v>447</v>
      </c>
      <c r="C312" s="24" t="s">
        <v>463</v>
      </c>
      <c r="D312" s="24" t="s">
        <v>505</v>
      </c>
      <c r="E312" s="34" t="s">
        <v>455</v>
      </c>
      <c r="F312" s="26">
        <v>2800000</v>
      </c>
    </row>
    <row r="313" spans="1:6" s="22" customFormat="1" ht="45">
      <c r="A313" s="23" t="s">
        <v>506</v>
      </c>
      <c r="B313" s="24" t="s">
        <v>447</v>
      </c>
      <c r="C313" s="24" t="s">
        <v>463</v>
      </c>
      <c r="D313" s="24" t="s">
        <v>507</v>
      </c>
      <c r="E313" s="34" t="s">
        <v>455</v>
      </c>
      <c r="F313" s="26">
        <v>11342900</v>
      </c>
    </row>
    <row r="314" spans="1:6" s="22" customFormat="1" ht="30">
      <c r="A314" s="23" t="s">
        <v>508</v>
      </c>
      <c r="B314" s="24" t="s">
        <v>447</v>
      </c>
      <c r="C314" s="24" t="s">
        <v>463</v>
      </c>
      <c r="D314" s="24" t="s">
        <v>509</v>
      </c>
      <c r="E314" s="34" t="s">
        <v>455</v>
      </c>
      <c r="F314" s="26">
        <v>6359000</v>
      </c>
    </row>
    <row r="315" spans="1:6" s="22" customFormat="1" ht="15">
      <c r="A315" s="23" t="s">
        <v>510</v>
      </c>
      <c r="B315" s="24" t="s">
        <v>447</v>
      </c>
      <c r="C315" s="24" t="s">
        <v>463</v>
      </c>
      <c r="D315" s="24" t="s">
        <v>511</v>
      </c>
      <c r="E315" s="34" t="s">
        <v>455</v>
      </c>
      <c r="F315" s="26">
        <v>5435000</v>
      </c>
    </row>
    <row r="316" spans="1:6" s="22" customFormat="1" ht="150">
      <c r="A316" s="23" t="s">
        <v>512</v>
      </c>
      <c r="B316" s="24" t="s">
        <v>447</v>
      </c>
      <c r="C316" s="24" t="s">
        <v>463</v>
      </c>
      <c r="D316" s="24" t="s">
        <v>513</v>
      </c>
      <c r="E316" s="34" t="s">
        <v>455</v>
      </c>
      <c r="F316" s="26">
        <v>31800</v>
      </c>
    </row>
    <row r="317" spans="1:6" s="22" customFormat="1" ht="30">
      <c r="A317" s="23" t="s">
        <v>514</v>
      </c>
      <c r="B317" s="24" t="s">
        <v>447</v>
      </c>
      <c r="C317" s="24" t="s">
        <v>463</v>
      </c>
      <c r="D317" s="24" t="s">
        <v>515</v>
      </c>
      <c r="E317" s="34" t="s">
        <v>455</v>
      </c>
      <c r="F317" s="26">
        <v>66000</v>
      </c>
    </row>
    <row r="318" spans="1:6" s="22" customFormat="1" ht="30">
      <c r="A318" s="23" t="s">
        <v>516</v>
      </c>
      <c r="B318" s="24" t="s">
        <v>447</v>
      </c>
      <c r="C318" s="24" t="s">
        <v>463</v>
      </c>
      <c r="D318" s="24" t="s">
        <v>517</v>
      </c>
      <c r="E318" s="34" t="s">
        <v>455</v>
      </c>
      <c r="F318" s="26">
        <v>701000</v>
      </c>
    </row>
    <row r="319" spans="1:6" s="22" customFormat="1" ht="30">
      <c r="A319" s="23" t="s">
        <v>518</v>
      </c>
      <c r="B319" s="24" t="s">
        <v>447</v>
      </c>
      <c r="C319" s="24" t="s">
        <v>463</v>
      </c>
      <c r="D319" s="24" t="s">
        <v>519</v>
      </c>
      <c r="E319" s="34" t="s">
        <v>455</v>
      </c>
      <c r="F319" s="26">
        <v>12869000</v>
      </c>
    </row>
    <row r="320" spans="1:6" s="22" customFormat="1" ht="30">
      <c r="A320" s="23" t="s">
        <v>520</v>
      </c>
      <c r="B320" s="24" t="s">
        <v>447</v>
      </c>
      <c r="C320" s="24" t="s">
        <v>463</v>
      </c>
      <c r="D320" s="24" t="s">
        <v>521</v>
      </c>
      <c r="E320" s="34" t="s">
        <v>455</v>
      </c>
      <c r="F320" s="26">
        <v>15569000</v>
      </c>
    </row>
    <row r="321" spans="1:6" s="22" customFormat="1" ht="15">
      <c r="A321" s="27" t="s">
        <v>260</v>
      </c>
      <c r="B321" s="28" t="s">
        <v>447</v>
      </c>
      <c r="C321" s="28" t="s">
        <v>463</v>
      </c>
      <c r="D321" s="28" t="s">
        <v>283</v>
      </c>
      <c r="E321" s="33"/>
      <c r="F321" s="30">
        <f>F322</f>
        <v>72000</v>
      </c>
    </row>
    <row r="322" spans="1:6" s="22" customFormat="1" ht="30">
      <c r="A322" s="23" t="s">
        <v>49</v>
      </c>
      <c r="B322" s="24" t="s">
        <v>447</v>
      </c>
      <c r="C322" s="24" t="s">
        <v>463</v>
      </c>
      <c r="D322" s="24" t="s">
        <v>50</v>
      </c>
      <c r="E322" s="34" t="s">
        <v>227</v>
      </c>
      <c r="F322" s="26">
        <v>72000</v>
      </c>
    </row>
    <row r="323" spans="1:6" s="22" customFormat="1" ht="15">
      <c r="A323" s="48" t="s">
        <v>522</v>
      </c>
      <c r="B323" s="49" t="s">
        <v>447</v>
      </c>
      <c r="C323" s="49" t="s">
        <v>523</v>
      </c>
      <c r="D323" s="49"/>
      <c r="E323" s="75"/>
      <c r="F323" s="47">
        <f>F324+F326+F329</f>
        <v>16736500</v>
      </c>
    </row>
    <row r="324" spans="1:6" s="22" customFormat="1" ht="60">
      <c r="A324" s="23" t="s">
        <v>468</v>
      </c>
      <c r="B324" s="24" t="s">
        <v>447</v>
      </c>
      <c r="C324" s="24" t="s">
        <v>523</v>
      </c>
      <c r="D324" s="24" t="s">
        <v>469</v>
      </c>
      <c r="E324" s="25"/>
      <c r="F324" s="26">
        <f>SUM(F325)</f>
        <v>970200</v>
      </c>
    </row>
    <row r="325" spans="1:6" s="22" customFormat="1" ht="15">
      <c r="A325" s="23" t="s">
        <v>454</v>
      </c>
      <c r="B325" s="24" t="s">
        <v>447</v>
      </c>
      <c r="C325" s="24" t="s">
        <v>523</v>
      </c>
      <c r="D325" s="24" t="s">
        <v>469</v>
      </c>
      <c r="E325" s="34" t="s">
        <v>455</v>
      </c>
      <c r="F325" s="26">
        <v>970200</v>
      </c>
    </row>
    <row r="326" spans="1:6" s="22" customFormat="1" ht="15">
      <c r="A326" s="27" t="s">
        <v>362</v>
      </c>
      <c r="B326" s="28" t="s">
        <v>447</v>
      </c>
      <c r="C326" s="28" t="s">
        <v>523</v>
      </c>
      <c r="D326" s="28" t="s">
        <v>524</v>
      </c>
      <c r="E326" s="29"/>
      <c r="F326" s="30">
        <f>F327</f>
        <v>2023700</v>
      </c>
    </row>
    <row r="327" spans="1:6" s="22" customFormat="1" ht="60">
      <c r="A327" s="23" t="s">
        <v>525</v>
      </c>
      <c r="B327" s="24" t="s">
        <v>447</v>
      </c>
      <c r="C327" s="24" t="s">
        <v>523</v>
      </c>
      <c r="D327" s="24" t="s">
        <v>526</v>
      </c>
      <c r="E327" s="25"/>
      <c r="F327" s="26">
        <f>SUM(F328:F328)</f>
        <v>2023700</v>
      </c>
    </row>
    <row r="328" spans="1:6" s="22" customFormat="1" ht="15">
      <c r="A328" s="23" t="s">
        <v>454</v>
      </c>
      <c r="B328" s="24" t="s">
        <v>447</v>
      </c>
      <c r="C328" s="24" t="s">
        <v>523</v>
      </c>
      <c r="D328" s="24" t="s">
        <v>526</v>
      </c>
      <c r="E328" s="34" t="s">
        <v>455</v>
      </c>
      <c r="F328" s="26">
        <v>2023700</v>
      </c>
    </row>
    <row r="329" spans="1:6" s="22" customFormat="1" ht="30">
      <c r="A329" s="27" t="s">
        <v>527</v>
      </c>
      <c r="B329" s="28" t="s">
        <v>447</v>
      </c>
      <c r="C329" s="28" t="s">
        <v>523</v>
      </c>
      <c r="D329" s="28"/>
      <c r="E329" s="29"/>
      <c r="F329" s="30">
        <f>SUM(F330+F335)</f>
        <v>13742600</v>
      </c>
    </row>
    <row r="330" spans="1:6" s="22" customFormat="1" ht="15">
      <c r="A330" s="23" t="s">
        <v>528</v>
      </c>
      <c r="B330" s="24" t="s">
        <v>447</v>
      </c>
      <c r="C330" s="24" t="s">
        <v>523</v>
      </c>
      <c r="D330" s="24" t="s">
        <v>529</v>
      </c>
      <c r="E330" s="25"/>
      <c r="F330" s="26">
        <f>SUM(F331:F334)</f>
        <v>4693100</v>
      </c>
    </row>
    <row r="331" spans="1:6" s="22" customFormat="1" ht="15">
      <c r="A331" s="23" t="s">
        <v>530</v>
      </c>
      <c r="B331" s="24" t="s">
        <v>447</v>
      </c>
      <c r="C331" s="24" t="s">
        <v>523</v>
      </c>
      <c r="D331" s="24" t="s">
        <v>531</v>
      </c>
      <c r="E331" s="34" t="s">
        <v>455</v>
      </c>
      <c r="F331" s="26">
        <v>1320000</v>
      </c>
    </row>
    <row r="332" spans="1:6" s="22" customFormat="1" ht="15">
      <c r="A332" s="23" t="s">
        <v>532</v>
      </c>
      <c r="B332" s="24" t="s">
        <v>447</v>
      </c>
      <c r="C332" s="24" t="s">
        <v>523</v>
      </c>
      <c r="D332" s="24" t="s">
        <v>533</v>
      </c>
      <c r="E332" s="34" t="s">
        <v>534</v>
      </c>
      <c r="F332" s="26">
        <v>1887800</v>
      </c>
    </row>
    <row r="333" spans="1:6" s="22" customFormat="1" ht="15">
      <c r="A333" s="23" t="s">
        <v>532</v>
      </c>
      <c r="B333" s="24" t="s">
        <v>447</v>
      </c>
      <c r="C333" s="24" t="s">
        <v>523</v>
      </c>
      <c r="D333" s="24" t="s">
        <v>533</v>
      </c>
      <c r="E333" s="34" t="s">
        <v>24</v>
      </c>
      <c r="F333" s="26">
        <v>88400</v>
      </c>
    </row>
    <row r="334" spans="1:6" s="22" customFormat="1" ht="30">
      <c r="A334" s="23" t="s">
        <v>25</v>
      </c>
      <c r="B334" s="24" t="s">
        <v>447</v>
      </c>
      <c r="C334" s="24" t="s">
        <v>523</v>
      </c>
      <c r="D334" s="24" t="s">
        <v>26</v>
      </c>
      <c r="E334" s="34" t="s">
        <v>27</v>
      </c>
      <c r="F334" s="26">
        <v>1396900</v>
      </c>
    </row>
    <row r="335" spans="1:6" s="22" customFormat="1" ht="15">
      <c r="A335" s="23" t="s">
        <v>535</v>
      </c>
      <c r="B335" s="24" t="s">
        <v>447</v>
      </c>
      <c r="C335" s="24" t="s">
        <v>523</v>
      </c>
      <c r="D335" s="24" t="s">
        <v>536</v>
      </c>
      <c r="E335" s="25"/>
      <c r="F335" s="26">
        <f>SUM(F336:F336)</f>
        <v>9049500</v>
      </c>
    </row>
    <row r="336" spans="1:6" s="22" customFormat="1" ht="15">
      <c r="A336" s="23" t="s">
        <v>537</v>
      </c>
      <c r="B336" s="24" t="s">
        <v>447</v>
      </c>
      <c r="C336" s="24" t="s">
        <v>523</v>
      </c>
      <c r="D336" s="24" t="s">
        <v>536</v>
      </c>
      <c r="E336" s="34" t="s">
        <v>538</v>
      </c>
      <c r="F336" s="26">
        <v>9049500</v>
      </c>
    </row>
    <row r="337" spans="1:6" s="22" customFormat="1" ht="15">
      <c r="A337" s="18" t="s">
        <v>539</v>
      </c>
      <c r="B337" s="19" t="s">
        <v>447</v>
      </c>
      <c r="C337" s="19" t="s">
        <v>540</v>
      </c>
      <c r="D337" s="19"/>
      <c r="E337" s="32"/>
      <c r="F337" s="21">
        <f>SUM(F338+F341)</f>
        <v>10912410</v>
      </c>
    </row>
    <row r="338" spans="1:6" s="22" customFormat="1" ht="45">
      <c r="A338" s="27" t="s">
        <v>186</v>
      </c>
      <c r="B338" s="28" t="s">
        <v>447</v>
      </c>
      <c r="C338" s="28" t="s">
        <v>540</v>
      </c>
      <c r="D338" s="28" t="s">
        <v>187</v>
      </c>
      <c r="E338" s="33"/>
      <c r="F338" s="30">
        <f>SUM(F339)</f>
        <v>9327000</v>
      </c>
    </row>
    <row r="339" spans="1:6" s="22" customFormat="1" ht="15">
      <c r="A339" s="23" t="s">
        <v>541</v>
      </c>
      <c r="B339" s="24" t="s">
        <v>447</v>
      </c>
      <c r="C339" s="24" t="s">
        <v>540</v>
      </c>
      <c r="D339" s="24" t="s">
        <v>189</v>
      </c>
      <c r="E339" s="34"/>
      <c r="F339" s="26">
        <f>SUM(F340:F340)</f>
        <v>9327000</v>
      </c>
    </row>
    <row r="340" spans="1:6" s="22" customFormat="1" ht="15">
      <c r="A340" s="23" t="s">
        <v>190</v>
      </c>
      <c r="B340" s="24" t="s">
        <v>447</v>
      </c>
      <c r="C340" s="24" t="s">
        <v>540</v>
      </c>
      <c r="D340" s="24" t="s">
        <v>189</v>
      </c>
      <c r="E340" s="34" t="s">
        <v>227</v>
      </c>
      <c r="F340" s="26">
        <v>9327000</v>
      </c>
    </row>
    <row r="341" spans="1:6" s="22" customFormat="1" ht="15">
      <c r="A341" s="18" t="s">
        <v>539</v>
      </c>
      <c r="B341" s="19" t="s">
        <v>447</v>
      </c>
      <c r="C341" s="19" t="s">
        <v>540</v>
      </c>
      <c r="D341" s="19"/>
      <c r="E341" s="20"/>
      <c r="F341" s="21">
        <f>F347+F342+F352</f>
        <v>1585410</v>
      </c>
    </row>
    <row r="342" spans="1:6" s="22" customFormat="1" ht="30">
      <c r="A342" s="18" t="s">
        <v>542</v>
      </c>
      <c r="B342" s="19" t="s">
        <v>447</v>
      </c>
      <c r="C342" s="19" t="s">
        <v>540</v>
      </c>
      <c r="D342" s="19" t="s">
        <v>543</v>
      </c>
      <c r="E342" s="29"/>
      <c r="F342" s="21">
        <f>SUM(F343)</f>
        <v>441200</v>
      </c>
    </row>
    <row r="343" spans="1:6" s="22" customFormat="1" ht="15">
      <c r="A343" s="27" t="s">
        <v>544</v>
      </c>
      <c r="B343" s="24" t="s">
        <v>447</v>
      </c>
      <c r="C343" s="24" t="s">
        <v>540</v>
      </c>
      <c r="D343" s="24" t="s">
        <v>545</v>
      </c>
      <c r="E343" s="25"/>
      <c r="F343" s="26">
        <f>SUM(F344:F346)</f>
        <v>441200</v>
      </c>
    </row>
    <row r="344" spans="1:6" s="22" customFormat="1" ht="30">
      <c r="A344" s="105" t="s">
        <v>546</v>
      </c>
      <c r="B344" s="24" t="s">
        <v>447</v>
      </c>
      <c r="C344" s="24" t="s">
        <v>540</v>
      </c>
      <c r="D344" s="24" t="s">
        <v>547</v>
      </c>
      <c r="E344" s="25">
        <v>500</v>
      </c>
      <c r="F344" s="26">
        <v>127000</v>
      </c>
    </row>
    <row r="345" spans="1:6" s="22" customFormat="1" ht="45">
      <c r="A345" s="105" t="s">
        <v>548</v>
      </c>
      <c r="B345" s="24" t="s">
        <v>447</v>
      </c>
      <c r="C345" s="24" t="s">
        <v>540</v>
      </c>
      <c r="D345" s="24" t="s">
        <v>549</v>
      </c>
      <c r="E345" s="25">
        <v>500</v>
      </c>
      <c r="F345" s="26">
        <v>133200</v>
      </c>
    </row>
    <row r="346" spans="1:6" s="22" customFormat="1" ht="30">
      <c r="A346" s="105" t="s">
        <v>550</v>
      </c>
      <c r="B346" s="24" t="s">
        <v>447</v>
      </c>
      <c r="C346" s="24" t="s">
        <v>540</v>
      </c>
      <c r="D346" s="24" t="s">
        <v>551</v>
      </c>
      <c r="E346" s="25">
        <v>500</v>
      </c>
      <c r="F346" s="26">
        <v>181000</v>
      </c>
    </row>
    <row r="347" spans="1:6" s="22" customFormat="1" ht="30">
      <c r="A347" s="27" t="s">
        <v>542</v>
      </c>
      <c r="B347" s="28" t="s">
        <v>447</v>
      </c>
      <c r="C347" s="28" t="s">
        <v>540</v>
      </c>
      <c r="D347" s="28" t="s">
        <v>543</v>
      </c>
      <c r="E347" s="29"/>
      <c r="F347" s="30">
        <f>SUM(F349+F348)</f>
        <v>1094210</v>
      </c>
    </row>
    <row r="348" spans="1:6" s="22" customFormat="1" ht="15">
      <c r="A348" s="23" t="s">
        <v>35</v>
      </c>
      <c r="B348" s="24" t="s">
        <v>447</v>
      </c>
      <c r="C348" s="24" t="s">
        <v>540</v>
      </c>
      <c r="D348" s="24" t="s">
        <v>545</v>
      </c>
      <c r="E348" s="331" t="s">
        <v>36</v>
      </c>
      <c r="F348" s="250">
        <v>515000</v>
      </c>
    </row>
    <row r="349" spans="1:6" s="22" customFormat="1" ht="30">
      <c r="A349" s="23" t="s">
        <v>552</v>
      </c>
      <c r="B349" s="24" t="s">
        <v>447</v>
      </c>
      <c r="C349" s="24" t="s">
        <v>540</v>
      </c>
      <c r="D349" s="24" t="s">
        <v>553</v>
      </c>
      <c r="E349" s="34" t="s">
        <v>554</v>
      </c>
      <c r="F349" s="26">
        <f>SUM(F350:F351)</f>
        <v>579210</v>
      </c>
    </row>
    <row r="350" spans="1:6" s="22" customFormat="1" ht="30">
      <c r="A350" s="23" t="s">
        <v>555</v>
      </c>
      <c r="B350" s="24" t="s">
        <v>447</v>
      </c>
      <c r="C350" s="24" t="s">
        <v>540</v>
      </c>
      <c r="D350" s="24" t="s">
        <v>553</v>
      </c>
      <c r="E350" s="34" t="s">
        <v>554</v>
      </c>
      <c r="F350" s="26">
        <v>290600</v>
      </c>
    </row>
    <row r="351" spans="1:6" s="22" customFormat="1" ht="15">
      <c r="A351" s="23" t="s">
        <v>556</v>
      </c>
      <c r="B351" s="24" t="s">
        <v>447</v>
      </c>
      <c r="C351" s="24" t="s">
        <v>540</v>
      </c>
      <c r="D351" s="24" t="s">
        <v>553</v>
      </c>
      <c r="E351" s="34" t="s">
        <v>554</v>
      </c>
      <c r="F351" s="26">
        <v>288610</v>
      </c>
    </row>
    <row r="352" spans="1:6" s="22" customFormat="1" ht="15">
      <c r="A352" s="27" t="s">
        <v>557</v>
      </c>
      <c r="B352" s="24" t="s">
        <v>447</v>
      </c>
      <c r="C352" s="24" t="s">
        <v>540</v>
      </c>
      <c r="D352" s="24" t="s">
        <v>257</v>
      </c>
      <c r="E352" s="34"/>
      <c r="F352" s="26">
        <f>SUM(F353:F354)</f>
        <v>50000</v>
      </c>
    </row>
    <row r="353" spans="1:6" s="22" customFormat="1" ht="45">
      <c r="A353" s="23" t="s">
        <v>558</v>
      </c>
      <c r="B353" s="24" t="s">
        <v>447</v>
      </c>
      <c r="C353" s="24" t="s">
        <v>540</v>
      </c>
      <c r="D353" s="24" t="s">
        <v>259</v>
      </c>
      <c r="E353" s="25">
        <v>500</v>
      </c>
      <c r="F353" s="26">
        <v>20000</v>
      </c>
    </row>
    <row r="354" spans="1:6" s="22" customFormat="1" ht="30">
      <c r="A354" s="23" t="s">
        <v>559</v>
      </c>
      <c r="B354" s="24" t="s">
        <v>447</v>
      </c>
      <c r="C354" s="24" t="s">
        <v>540</v>
      </c>
      <c r="D354" s="24" t="s">
        <v>560</v>
      </c>
      <c r="E354" s="25">
        <v>500</v>
      </c>
      <c r="F354" s="26">
        <v>30000</v>
      </c>
    </row>
    <row r="355" spans="1:6" s="17" customFormat="1" ht="15.75">
      <c r="A355" s="48" t="s">
        <v>561</v>
      </c>
      <c r="B355" s="49" t="s">
        <v>562</v>
      </c>
      <c r="C355" s="49" t="s">
        <v>562</v>
      </c>
      <c r="D355" s="49"/>
      <c r="E355" s="16"/>
      <c r="F355" s="14">
        <f>SUM(F357)</f>
        <v>826000</v>
      </c>
    </row>
    <row r="356" spans="1:6" s="22" customFormat="1" ht="15">
      <c r="A356" s="106" t="s">
        <v>563</v>
      </c>
      <c r="B356" s="24" t="s">
        <v>562</v>
      </c>
      <c r="C356" s="24" t="s">
        <v>564</v>
      </c>
      <c r="D356" s="49"/>
      <c r="E356" s="50"/>
      <c r="F356" s="30">
        <v>826000</v>
      </c>
    </row>
    <row r="357" spans="1:6" s="22" customFormat="1" ht="15">
      <c r="A357" s="65" t="s">
        <v>256</v>
      </c>
      <c r="B357" s="24" t="s">
        <v>562</v>
      </c>
      <c r="C357" s="24" t="s">
        <v>564</v>
      </c>
      <c r="D357" s="24" t="s">
        <v>257</v>
      </c>
      <c r="E357" s="25">
        <v>500</v>
      </c>
      <c r="F357" s="26">
        <f>SUM(F358:F358)</f>
        <v>826000</v>
      </c>
    </row>
    <row r="358" spans="1:6" s="22" customFormat="1" ht="45">
      <c r="A358" s="62" t="s">
        <v>565</v>
      </c>
      <c r="B358" s="24" t="s">
        <v>562</v>
      </c>
      <c r="C358" s="24" t="s">
        <v>564</v>
      </c>
      <c r="D358" s="24" t="s">
        <v>566</v>
      </c>
      <c r="E358" s="25">
        <v>500</v>
      </c>
      <c r="F358" s="26">
        <v>826000</v>
      </c>
    </row>
    <row r="359" spans="1:6" s="17" customFormat="1" ht="15.75">
      <c r="A359" s="48" t="s">
        <v>567</v>
      </c>
      <c r="B359" s="49" t="s">
        <v>568</v>
      </c>
      <c r="C359" s="49" t="s">
        <v>568</v>
      </c>
      <c r="D359" s="49"/>
      <c r="E359" s="107"/>
      <c r="F359" s="14">
        <f>SUM(F360)</f>
        <v>55000</v>
      </c>
    </row>
    <row r="360" spans="1:6" s="22" customFormat="1" ht="15">
      <c r="A360" s="27" t="s">
        <v>569</v>
      </c>
      <c r="B360" s="28" t="s">
        <v>568</v>
      </c>
      <c r="C360" s="28" t="s">
        <v>570</v>
      </c>
      <c r="D360" s="28" t="s">
        <v>571</v>
      </c>
      <c r="E360" s="33"/>
      <c r="F360" s="30">
        <f>SUM(F361)</f>
        <v>55000</v>
      </c>
    </row>
    <row r="361" spans="1:6" s="22" customFormat="1" ht="15">
      <c r="A361" s="23" t="s">
        <v>572</v>
      </c>
      <c r="B361" s="24" t="s">
        <v>568</v>
      </c>
      <c r="C361" s="24" t="s">
        <v>570</v>
      </c>
      <c r="D361" s="24" t="s">
        <v>573</v>
      </c>
      <c r="E361" s="34"/>
      <c r="F361" s="26">
        <f>SUM(F362)</f>
        <v>55000</v>
      </c>
    </row>
    <row r="362" spans="1:6" s="22" customFormat="1" ht="15">
      <c r="A362" s="23" t="s">
        <v>237</v>
      </c>
      <c r="B362" s="24" t="s">
        <v>568</v>
      </c>
      <c r="C362" s="24" t="s">
        <v>570</v>
      </c>
      <c r="D362" s="24" t="s">
        <v>573</v>
      </c>
      <c r="E362" s="34" t="s">
        <v>238</v>
      </c>
      <c r="F362" s="26">
        <v>55000</v>
      </c>
    </row>
    <row r="363" spans="1:6" s="17" customFormat="1" ht="15.75">
      <c r="A363" s="48" t="s">
        <v>574</v>
      </c>
      <c r="B363" s="49" t="s">
        <v>575</v>
      </c>
      <c r="C363" s="49"/>
      <c r="D363" s="49"/>
      <c r="E363" s="107"/>
      <c r="F363" s="14">
        <f>SUM(F364)</f>
        <v>15300000</v>
      </c>
    </row>
    <row r="364" spans="1:6" ht="30">
      <c r="A364" s="18" t="s">
        <v>576</v>
      </c>
      <c r="B364" s="19" t="s">
        <v>575</v>
      </c>
      <c r="C364" s="19" t="s">
        <v>577</v>
      </c>
      <c r="D364" s="19"/>
      <c r="E364" s="32"/>
      <c r="F364" s="21">
        <f>F365</f>
        <v>15300000</v>
      </c>
    </row>
    <row r="365" spans="1:6" ht="15">
      <c r="A365" s="27" t="s">
        <v>578</v>
      </c>
      <c r="B365" s="28" t="s">
        <v>575</v>
      </c>
      <c r="C365" s="28" t="s">
        <v>577</v>
      </c>
      <c r="D365" s="28" t="s">
        <v>579</v>
      </c>
      <c r="E365" s="33"/>
      <c r="F365" s="30">
        <f>SUM(F366)</f>
        <v>15300000</v>
      </c>
    </row>
    <row r="366" spans="1:6" ht="30">
      <c r="A366" s="23" t="s">
        <v>580</v>
      </c>
      <c r="B366" s="24" t="s">
        <v>575</v>
      </c>
      <c r="C366" s="24" t="s">
        <v>577</v>
      </c>
      <c r="D366" s="24" t="s">
        <v>581</v>
      </c>
      <c r="E366" s="34"/>
      <c r="F366" s="26">
        <f>SUM(F367)</f>
        <v>15300000</v>
      </c>
    </row>
    <row r="367" spans="1:6" ht="15">
      <c r="A367" s="23" t="s">
        <v>582</v>
      </c>
      <c r="B367" s="24" t="s">
        <v>575</v>
      </c>
      <c r="C367" s="24" t="s">
        <v>577</v>
      </c>
      <c r="D367" s="24" t="s">
        <v>581</v>
      </c>
      <c r="E367" s="34" t="s">
        <v>583</v>
      </c>
      <c r="F367" s="26">
        <v>15300000</v>
      </c>
    </row>
    <row r="368" spans="1:7" ht="15">
      <c r="A368" s="42"/>
      <c r="B368" s="42"/>
      <c r="C368" s="42"/>
      <c r="D368" s="42"/>
      <c r="E368" s="108"/>
      <c r="F368" s="109"/>
      <c r="G368" s="110"/>
    </row>
    <row r="369" spans="1:7" ht="15">
      <c r="A369" s="42"/>
      <c r="B369" s="42"/>
      <c r="C369" s="42"/>
      <c r="D369" s="42"/>
      <c r="E369" s="108"/>
      <c r="F369" s="109"/>
      <c r="G369" s="110"/>
    </row>
    <row r="370" spans="1:7" ht="15">
      <c r="A370" s="42"/>
      <c r="B370" s="42"/>
      <c r="C370" s="42"/>
      <c r="D370" s="42"/>
      <c r="E370" s="108"/>
      <c r="F370" s="109"/>
      <c r="G370" s="110"/>
    </row>
    <row r="371" spans="1:7" ht="15">
      <c r="A371" s="42"/>
      <c r="B371" s="42"/>
      <c r="C371" s="42"/>
      <c r="D371" s="42"/>
      <c r="E371" s="108"/>
      <c r="F371" s="109"/>
      <c r="G371" s="110"/>
    </row>
    <row r="372" spans="1:7" ht="15">
      <c r="A372" s="42"/>
      <c r="B372" s="42"/>
      <c r="C372" s="42"/>
      <c r="D372" s="42"/>
      <c r="E372" s="108"/>
      <c r="F372" s="109"/>
      <c r="G372" s="110"/>
    </row>
    <row r="373" spans="1:7" ht="15">
      <c r="A373" s="42"/>
      <c r="B373" s="42"/>
      <c r="C373" s="42"/>
      <c r="D373" s="42"/>
      <c r="E373" s="108"/>
      <c r="F373" s="109"/>
      <c r="G373" s="110"/>
    </row>
    <row r="374" spans="1:7" ht="15">
      <c r="A374" s="42"/>
      <c r="B374" s="42"/>
      <c r="C374" s="42"/>
      <c r="D374" s="42"/>
      <c r="E374" s="108"/>
      <c r="F374" s="109"/>
      <c r="G374" s="110"/>
    </row>
    <row r="375" spans="1:7" ht="15">
      <c r="A375" s="38"/>
      <c r="B375" s="39"/>
      <c r="C375" s="39"/>
      <c r="D375" s="39"/>
      <c r="E375" s="113"/>
      <c r="F375" s="114"/>
      <c r="G375" s="110"/>
    </row>
    <row r="376" spans="1:7" ht="15">
      <c r="A376" s="38"/>
      <c r="B376" s="39"/>
      <c r="C376" s="39"/>
      <c r="D376" s="39"/>
      <c r="E376" s="113"/>
      <c r="F376" s="114"/>
      <c r="G376" s="110"/>
    </row>
    <row r="377" spans="1:7" ht="15.75">
      <c r="A377" s="334"/>
      <c r="B377" s="335"/>
      <c r="C377" s="335"/>
      <c r="D377" s="335"/>
      <c r="E377" s="115"/>
      <c r="F377" s="116"/>
      <c r="G377" s="110"/>
    </row>
    <row r="378" spans="1:7" ht="15">
      <c r="A378" s="38"/>
      <c r="B378" s="39"/>
      <c r="C378" s="39"/>
      <c r="D378" s="39"/>
      <c r="E378" s="113"/>
      <c r="F378" s="114"/>
      <c r="G378" s="110"/>
    </row>
    <row r="379" spans="1:7" ht="15">
      <c r="A379" s="38"/>
      <c r="B379" s="39"/>
      <c r="C379" s="39"/>
      <c r="D379" s="39"/>
      <c r="E379" s="113"/>
      <c r="F379" s="114"/>
      <c r="G379" s="110"/>
    </row>
    <row r="380" spans="1:7" ht="15">
      <c r="A380" s="38"/>
      <c r="B380" s="42"/>
      <c r="C380" s="42"/>
      <c r="D380" s="39"/>
      <c r="E380" s="108"/>
      <c r="F380" s="114"/>
      <c r="G380" s="110"/>
    </row>
    <row r="381" spans="1:7" ht="15">
      <c r="A381" s="38"/>
      <c r="B381" s="42"/>
      <c r="C381" s="42"/>
      <c r="D381" s="39"/>
      <c r="E381" s="108"/>
      <c r="F381" s="114"/>
      <c r="G381" s="110"/>
    </row>
    <row r="382" spans="1:7" ht="15">
      <c r="A382" s="38"/>
      <c r="B382" s="42"/>
      <c r="C382" s="42"/>
      <c r="D382" s="39"/>
      <c r="E382" s="108"/>
      <c r="F382" s="114"/>
      <c r="G382" s="110"/>
    </row>
    <row r="383" spans="1:7" ht="15">
      <c r="A383" s="38"/>
      <c r="B383" s="39"/>
      <c r="C383" s="39"/>
      <c r="D383" s="39"/>
      <c r="E383" s="113"/>
      <c r="F383" s="114"/>
      <c r="G383" s="110"/>
    </row>
    <row r="384" spans="1:7" ht="15">
      <c r="A384" s="38"/>
      <c r="B384" s="39"/>
      <c r="C384" s="39"/>
      <c r="D384" s="39"/>
      <c r="E384" s="113"/>
      <c r="F384" s="114"/>
      <c r="G384" s="110"/>
    </row>
    <row r="385" spans="1:7" ht="15">
      <c r="A385" s="38"/>
      <c r="B385" s="39"/>
      <c r="C385" s="39"/>
      <c r="D385" s="39"/>
      <c r="E385" s="113"/>
      <c r="F385" s="114"/>
      <c r="G385" s="110"/>
    </row>
    <row r="386" spans="1:7" ht="15">
      <c r="A386" s="38"/>
      <c r="B386" s="39"/>
      <c r="C386" s="39"/>
      <c r="D386" s="39"/>
      <c r="E386" s="113"/>
      <c r="F386" s="114"/>
      <c r="G386" s="110"/>
    </row>
    <row r="387" spans="1:7" ht="15">
      <c r="A387" s="38"/>
      <c r="B387" s="39"/>
      <c r="C387" s="39"/>
      <c r="D387" s="39"/>
      <c r="E387" s="113"/>
      <c r="F387" s="114"/>
      <c r="G387" s="110"/>
    </row>
    <row r="388" spans="1:7" ht="15">
      <c r="A388" s="38"/>
      <c r="B388" s="39"/>
      <c r="C388" s="39"/>
      <c r="D388" s="39"/>
      <c r="E388" s="113"/>
      <c r="F388" s="114"/>
      <c r="G388" s="110"/>
    </row>
    <row r="389" spans="1:7" ht="15">
      <c r="A389" s="38"/>
      <c r="B389" s="39"/>
      <c r="C389" s="39"/>
      <c r="D389" s="39"/>
      <c r="E389" s="113"/>
      <c r="F389" s="114"/>
      <c r="G389" s="110"/>
    </row>
    <row r="390" spans="1:7" ht="15">
      <c r="A390" s="38"/>
      <c r="B390" s="39"/>
      <c r="C390" s="39"/>
      <c r="D390" s="39"/>
      <c r="E390" s="113"/>
      <c r="F390" s="114"/>
      <c r="G390" s="110"/>
    </row>
    <row r="391" spans="1:7" ht="15">
      <c r="A391" s="38"/>
      <c r="B391" s="39"/>
      <c r="C391" s="39"/>
      <c r="D391" s="39"/>
      <c r="E391" s="113"/>
      <c r="F391" s="117"/>
      <c r="G391" s="110"/>
    </row>
    <row r="392" spans="1:7" ht="15">
      <c r="A392" s="38"/>
      <c r="B392" s="39"/>
      <c r="C392" s="39"/>
      <c r="D392" s="39"/>
      <c r="E392" s="113"/>
      <c r="F392" s="117"/>
      <c r="G392" s="110"/>
    </row>
    <row r="393" spans="1:7" ht="15">
      <c r="A393" s="38"/>
      <c r="B393" s="39"/>
      <c r="C393" s="39"/>
      <c r="D393" s="39"/>
      <c r="E393" s="113"/>
      <c r="F393" s="117"/>
      <c r="G393" s="110"/>
    </row>
    <row r="394" spans="1:7" ht="15">
      <c r="A394" s="38"/>
      <c r="B394" s="39"/>
      <c r="C394" s="39"/>
      <c r="D394" s="39"/>
      <c r="E394" s="113"/>
      <c r="F394" s="117"/>
      <c r="G394" s="110"/>
    </row>
    <row r="395" spans="1:7" ht="15">
      <c r="A395" s="38"/>
      <c r="B395" s="39"/>
      <c r="C395" s="39"/>
      <c r="D395" s="39"/>
      <c r="E395" s="113"/>
      <c r="F395" s="117"/>
      <c r="G395" s="110"/>
    </row>
    <row r="396" spans="1:7" ht="15">
      <c r="A396" s="38"/>
      <c r="B396" s="39"/>
      <c r="C396" s="39"/>
      <c r="D396" s="39"/>
      <c r="E396" s="113"/>
      <c r="F396" s="117"/>
      <c r="G396" s="110"/>
    </row>
    <row r="397" spans="1:7" ht="15">
      <c r="A397" s="38"/>
      <c r="B397" s="39"/>
      <c r="C397" s="39"/>
      <c r="D397" s="39"/>
      <c r="E397" s="113"/>
      <c r="F397" s="117"/>
      <c r="G397" s="110"/>
    </row>
    <row r="398" spans="1:7" ht="15">
      <c r="A398" s="38"/>
      <c r="B398" s="39"/>
      <c r="C398" s="39"/>
      <c r="D398" s="39"/>
      <c r="E398" s="113"/>
      <c r="F398" s="117"/>
      <c r="G398" s="110"/>
    </row>
    <row r="399" spans="1:7" ht="15">
      <c r="A399" s="38"/>
      <c r="B399" s="39"/>
      <c r="C399" s="39"/>
      <c r="D399" s="39"/>
      <c r="E399" s="113"/>
      <c r="F399" s="117"/>
      <c r="G399" s="110"/>
    </row>
    <row r="400" spans="1:7" ht="15">
      <c r="A400" s="38"/>
      <c r="B400" s="39"/>
      <c r="C400" s="39"/>
      <c r="D400" s="39"/>
      <c r="E400" s="113"/>
      <c r="F400" s="117"/>
      <c r="G400" s="110"/>
    </row>
    <row r="401" spans="1:7" ht="15">
      <c r="A401" s="38"/>
      <c r="B401" s="39"/>
      <c r="C401" s="39"/>
      <c r="D401" s="39"/>
      <c r="E401" s="113"/>
      <c r="F401" s="117"/>
      <c r="G401" s="110"/>
    </row>
    <row r="402" spans="1:7" ht="15">
      <c r="A402" s="38"/>
      <c r="B402" s="39"/>
      <c r="C402" s="39"/>
      <c r="D402" s="39"/>
      <c r="E402" s="113"/>
      <c r="F402" s="117"/>
      <c r="G402" s="110"/>
    </row>
    <row r="403" spans="1:7" ht="15">
      <c r="A403" s="38"/>
      <c r="B403" s="39"/>
      <c r="C403" s="39"/>
      <c r="D403" s="39"/>
      <c r="E403" s="113"/>
      <c r="F403" s="117"/>
      <c r="G403" s="110"/>
    </row>
    <row r="404" spans="1:7" ht="15">
      <c r="A404" s="38"/>
      <c r="B404" s="39"/>
      <c r="C404" s="39"/>
      <c r="D404" s="39"/>
      <c r="E404" s="113"/>
      <c r="F404" s="117"/>
      <c r="G404" s="110"/>
    </row>
    <row r="405" spans="1:7" ht="15">
      <c r="A405" s="38"/>
      <c r="B405" s="39"/>
      <c r="C405" s="39"/>
      <c r="D405" s="39"/>
      <c r="E405" s="113"/>
      <c r="F405" s="117"/>
      <c r="G405" s="110"/>
    </row>
    <row r="406" spans="1:7" ht="15">
      <c r="A406" s="38"/>
      <c r="B406" s="39"/>
      <c r="C406" s="39"/>
      <c r="D406" s="39"/>
      <c r="E406" s="113"/>
      <c r="F406" s="117"/>
      <c r="G406" s="110"/>
    </row>
    <row r="407" spans="1:7" ht="15">
      <c r="A407" s="38"/>
      <c r="B407" s="39"/>
      <c r="C407" s="39"/>
      <c r="D407" s="39"/>
      <c r="E407" s="113"/>
      <c r="F407" s="117"/>
      <c r="G407" s="110"/>
    </row>
    <row r="408" spans="1:7" ht="15">
      <c r="A408" s="38"/>
      <c r="B408" s="39"/>
      <c r="C408" s="39"/>
      <c r="D408" s="39"/>
      <c r="E408" s="113"/>
      <c r="F408" s="117"/>
      <c r="G408" s="110"/>
    </row>
    <row r="409" spans="1:7" ht="15">
      <c r="A409" s="38"/>
      <c r="B409" s="39"/>
      <c r="C409" s="39"/>
      <c r="D409" s="39"/>
      <c r="E409" s="113"/>
      <c r="F409" s="117"/>
      <c r="G409" s="110"/>
    </row>
    <row r="410" spans="1:7" ht="15">
      <c r="A410" s="38"/>
      <c r="B410" s="39"/>
      <c r="C410" s="39"/>
      <c r="D410" s="39"/>
      <c r="E410" s="113"/>
      <c r="F410" s="117"/>
      <c r="G410" s="110"/>
    </row>
    <row r="411" spans="1:7" ht="15">
      <c r="A411" s="38"/>
      <c r="B411" s="39"/>
      <c r="C411" s="39"/>
      <c r="D411" s="39"/>
      <c r="E411" s="113"/>
      <c r="F411" s="117"/>
      <c r="G411" s="110"/>
    </row>
    <row r="412" spans="1:7" ht="15">
      <c r="A412" s="38"/>
      <c r="B412" s="39"/>
      <c r="C412" s="39"/>
      <c r="D412" s="39"/>
      <c r="E412" s="113"/>
      <c r="F412" s="117"/>
      <c r="G412" s="110"/>
    </row>
    <row r="413" spans="1:7" ht="15">
      <c r="A413" s="38"/>
      <c r="B413" s="39"/>
      <c r="C413" s="39"/>
      <c r="D413" s="39"/>
      <c r="E413" s="113"/>
      <c r="F413" s="117"/>
      <c r="G413" s="110"/>
    </row>
    <row r="414" spans="1:7" ht="15">
      <c r="A414" s="38"/>
      <c r="B414" s="39"/>
      <c r="C414" s="39"/>
      <c r="D414" s="39"/>
      <c r="E414" s="113"/>
      <c r="F414" s="117"/>
      <c r="G414" s="110"/>
    </row>
    <row r="415" spans="1:7" ht="15">
      <c r="A415" s="38"/>
      <c r="B415" s="39"/>
      <c r="C415" s="39"/>
      <c r="D415" s="39"/>
      <c r="E415" s="113"/>
      <c r="F415" s="117"/>
      <c r="G415" s="110"/>
    </row>
    <row r="416" spans="1:7" ht="15">
      <c r="A416" s="38"/>
      <c r="B416" s="39"/>
      <c r="C416" s="39"/>
      <c r="D416" s="39"/>
      <c r="E416" s="113"/>
      <c r="F416" s="117"/>
      <c r="G416" s="110"/>
    </row>
    <row r="417" spans="1:7" ht="15">
      <c r="A417" s="38"/>
      <c r="B417" s="39"/>
      <c r="C417" s="39"/>
      <c r="D417" s="39"/>
      <c r="E417" s="113"/>
      <c r="F417" s="117"/>
      <c r="G417" s="110"/>
    </row>
    <row r="418" spans="1:7" ht="15">
      <c r="A418" s="38"/>
      <c r="B418" s="39"/>
      <c r="C418" s="39"/>
      <c r="D418" s="39"/>
      <c r="E418" s="113"/>
      <c r="F418" s="117"/>
      <c r="G418" s="110"/>
    </row>
    <row r="419" spans="1:7" ht="15">
      <c r="A419" s="38"/>
      <c r="B419" s="39"/>
      <c r="C419" s="39"/>
      <c r="D419" s="39"/>
      <c r="E419" s="113"/>
      <c r="F419" s="117"/>
      <c r="G419" s="110"/>
    </row>
    <row r="420" spans="1:7" ht="15">
      <c r="A420" s="38"/>
      <c r="B420" s="39"/>
      <c r="C420" s="39"/>
      <c r="D420" s="39"/>
      <c r="E420" s="113"/>
      <c r="F420" s="117"/>
      <c r="G420" s="110"/>
    </row>
    <row r="421" spans="1:7" ht="15">
      <c r="A421" s="38"/>
      <c r="B421" s="39"/>
      <c r="C421" s="39"/>
      <c r="D421" s="39"/>
      <c r="E421" s="113"/>
      <c r="F421" s="117"/>
      <c r="G421" s="110"/>
    </row>
    <row r="422" spans="1:7" ht="15">
      <c r="A422" s="38"/>
      <c r="B422" s="39"/>
      <c r="C422" s="39"/>
      <c r="D422" s="39"/>
      <c r="E422" s="113"/>
      <c r="F422" s="117"/>
      <c r="G422" s="110"/>
    </row>
    <row r="423" spans="1:7" ht="15">
      <c r="A423" s="38"/>
      <c r="B423" s="39"/>
      <c r="C423" s="39"/>
      <c r="D423" s="39"/>
      <c r="E423" s="113"/>
      <c r="F423" s="117"/>
      <c r="G423" s="110"/>
    </row>
    <row r="424" spans="1:7" ht="15">
      <c r="A424" s="38"/>
      <c r="B424" s="39"/>
      <c r="C424" s="39"/>
      <c r="D424" s="39"/>
      <c r="E424" s="113"/>
      <c r="F424" s="117"/>
      <c r="G424" s="110"/>
    </row>
    <row r="425" spans="1:7" ht="15">
      <c r="A425" s="38"/>
      <c r="B425" s="39"/>
      <c r="C425" s="39"/>
      <c r="D425" s="39"/>
      <c r="E425" s="113"/>
      <c r="F425" s="117"/>
      <c r="G425" s="110"/>
    </row>
    <row r="426" spans="1:7" ht="15">
      <c r="A426" s="38"/>
      <c r="B426" s="39"/>
      <c r="C426" s="39"/>
      <c r="D426" s="39"/>
      <c r="E426" s="113"/>
      <c r="F426" s="117"/>
      <c r="G426" s="110"/>
    </row>
    <row r="427" spans="1:7" ht="15">
      <c r="A427" s="38"/>
      <c r="B427" s="39"/>
      <c r="C427" s="39"/>
      <c r="D427" s="39"/>
      <c r="E427" s="113"/>
      <c r="F427" s="117"/>
      <c r="G427" s="110"/>
    </row>
    <row r="428" spans="1:7" ht="15">
      <c r="A428" s="38"/>
      <c r="B428" s="39"/>
      <c r="C428" s="39"/>
      <c r="D428" s="39"/>
      <c r="E428" s="113"/>
      <c r="F428" s="117"/>
      <c r="G428" s="110"/>
    </row>
    <row r="429" spans="1:7" ht="15">
      <c r="A429" s="38"/>
      <c r="B429" s="39"/>
      <c r="C429" s="39"/>
      <c r="D429" s="39"/>
      <c r="E429" s="113"/>
      <c r="F429" s="117"/>
      <c r="G429" s="110"/>
    </row>
    <row r="430" spans="1:7" ht="15">
      <c r="A430" s="38"/>
      <c r="B430" s="39"/>
      <c r="C430" s="39"/>
      <c r="D430" s="39"/>
      <c r="E430" s="113"/>
      <c r="F430" s="117"/>
      <c r="G430" s="110"/>
    </row>
    <row r="431" spans="1:7" ht="15">
      <c r="A431" s="38"/>
      <c r="B431" s="39"/>
      <c r="C431" s="39"/>
      <c r="D431" s="39"/>
      <c r="E431" s="113"/>
      <c r="F431" s="117"/>
      <c r="G431" s="110"/>
    </row>
    <row r="432" spans="1:7" ht="15">
      <c r="A432" s="38"/>
      <c r="B432" s="39"/>
      <c r="C432" s="39"/>
      <c r="D432" s="39"/>
      <c r="E432" s="113"/>
      <c r="F432" s="117"/>
      <c r="G432" s="110"/>
    </row>
    <row r="433" spans="1:7" ht="15">
      <c r="A433" s="38"/>
      <c r="B433" s="39"/>
      <c r="C433" s="39"/>
      <c r="D433" s="39"/>
      <c r="E433" s="113"/>
      <c r="F433" s="117"/>
      <c r="G433" s="110"/>
    </row>
    <row r="434" spans="1:7" ht="15">
      <c r="A434" s="38"/>
      <c r="B434" s="39"/>
      <c r="C434" s="39"/>
      <c r="D434" s="39"/>
      <c r="E434" s="113"/>
      <c r="F434" s="117"/>
      <c r="G434" s="110"/>
    </row>
    <row r="435" spans="1:7" ht="15">
      <c r="A435" s="38"/>
      <c r="B435" s="39"/>
      <c r="C435" s="39"/>
      <c r="D435" s="39"/>
      <c r="E435" s="113"/>
      <c r="F435" s="117"/>
      <c r="G435" s="110"/>
    </row>
    <row r="436" spans="1:7" ht="15">
      <c r="A436" s="38"/>
      <c r="B436" s="39"/>
      <c r="C436" s="39"/>
      <c r="D436" s="39"/>
      <c r="E436" s="113"/>
      <c r="F436" s="117"/>
      <c r="G436" s="110"/>
    </row>
    <row r="437" spans="1:7" ht="15">
      <c r="A437" s="38"/>
      <c r="B437" s="39"/>
      <c r="C437" s="39"/>
      <c r="D437" s="39"/>
      <c r="E437" s="113"/>
      <c r="F437" s="117"/>
      <c r="G437" s="110"/>
    </row>
    <row r="438" spans="1:7" ht="15">
      <c r="A438" s="38"/>
      <c r="B438" s="39"/>
      <c r="C438" s="39"/>
      <c r="D438" s="39"/>
      <c r="E438" s="113"/>
      <c r="F438" s="117"/>
      <c r="G438" s="110"/>
    </row>
    <row r="439" spans="1:7" ht="15">
      <c r="A439" s="38"/>
      <c r="B439" s="39"/>
      <c r="C439" s="39"/>
      <c r="D439" s="39"/>
      <c r="E439" s="113"/>
      <c r="F439" s="117"/>
      <c r="G439" s="110"/>
    </row>
    <row r="440" spans="1:7" ht="15">
      <c r="A440" s="38"/>
      <c r="B440" s="39"/>
      <c r="C440" s="39"/>
      <c r="D440" s="39"/>
      <c r="E440" s="113"/>
      <c r="F440" s="117"/>
      <c r="G440" s="110"/>
    </row>
    <row r="441" spans="1:7" ht="15">
      <c r="A441" s="38"/>
      <c r="B441" s="39"/>
      <c r="C441" s="39"/>
      <c r="D441" s="39"/>
      <c r="E441" s="113"/>
      <c r="F441" s="117"/>
      <c r="G441" s="110"/>
    </row>
    <row r="442" spans="1:7" ht="15">
      <c r="A442" s="38"/>
      <c r="B442" s="39"/>
      <c r="C442" s="39"/>
      <c r="D442" s="39"/>
      <c r="E442" s="113"/>
      <c r="F442" s="117"/>
      <c r="G442" s="110"/>
    </row>
    <row r="443" spans="1:7" ht="15">
      <c r="A443" s="38"/>
      <c r="B443" s="39"/>
      <c r="C443" s="39"/>
      <c r="D443" s="39"/>
      <c r="E443" s="113"/>
      <c r="F443" s="117"/>
      <c r="G443" s="110"/>
    </row>
    <row r="444" spans="1:7" ht="15">
      <c r="A444" s="38"/>
      <c r="B444" s="39"/>
      <c r="C444" s="39"/>
      <c r="D444" s="39"/>
      <c r="E444" s="113"/>
      <c r="F444" s="117"/>
      <c r="G444" s="110"/>
    </row>
    <row r="445" spans="1:7" ht="15">
      <c r="A445" s="38"/>
      <c r="B445" s="39"/>
      <c r="C445" s="39"/>
      <c r="D445" s="39"/>
      <c r="E445" s="113"/>
      <c r="F445" s="117"/>
      <c r="G445" s="110"/>
    </row>
    <row r="446" spans="1:7" ht="15">
      <c r="A446" s="38"/>
      <c r="B446" s="39"/>
      <c r="C446" s="39"/>
      <c r="D446" s="39"/>
      <c r="E446" s="113"/>
      <c r="F446" s="117"/>
      <c r="G446" s="110"/>
    </row>
    <row r="447" spans="1:7" ht="15">
      <c r="A447" s="38"/>
      <c r="B447" s="39"/>
      <c r="C447" s="39"/>
      <c r="D447" s="39"/>
      <c r="E447" s="113"/>
      <c r="F447" s="117"/>
      <c r="G447" s="110"/>
    </row>
    <row r="448" spans="1:7" ht="15">
      <c r="A448" s="38"/>
      <c r="B448" s="39"/>
      <c r="C448" s="39"/>
      <c r="D448" s="39"/>
      <c r="E448" s="113"/>
      <c r="F448" s="117"/>
      <c r="G448" s="110"/>
    </row>
    <row r="449" spans="1:7" ht="15">
      <c r="A449" s="38"/>
      <c r="B449" s="39"/>
      <c r="C449" s="39"/>
      <c r="D449" s="39"/>
      <c r="E449" s="113"/>
      <c r="F449" s="117"/>
      <c r="G449" s="110"/>
    </row>
    <row r="450" spans="1:7" ht="15">
      <c r="A450" s="38"/>
      <c r="B450" s="39"/>
      <c r="C450" s="39"/>
      <c r="D450" s="39"/>
      <c r="E450" s="113"/>
      <c r="F450" s="117"/>
      <c r="G450" s="110"/>
    </row>
    <row r="451" spans="1:7" ht="15">
      <c r="A451" s="38"/>
      <c r="B451" s="39"/>
      <c r="C451" s="39"/>
      <c r="D451" s="39"/>
      <c r="E451" s="113"/>
      <c r="F451" s="117"/>
      <c r="G451" s="110"/>
    </row>
    <row r="452" spans="1:7" ht="15">
      <c r="A452" s="38"/>
      <c r="B452" s="39"/>
      <c r="C452" s="39"/>
      <c r="D452" s="39"/>
      <c r="E452" s="113"/>
      <c r="F452" s="117"/>
      <c r="G452" s="110"/>
    </row>
    <row r="453" spans="1:7" ht="15">
      <c r="A453" s="38"/>
      <c r="B453" s="39"/>
      <c r="C453" s="39"/>
      <c r="D453" s="39"/>
      <c r="E453" s="113"/>
      <c r="F453" s="117"/>
      <c r="G453" s="110"/>
    </row>
    <row r="454" spans="1:7" ht="15">
      <c r="A454" s="38"/>
      <c r="B454" s="39"/>
      <c r="C454" s="39"/>
      <c r="D454" s="39"/>
      <c r="E454" s="113"/>
      <c r="F454" s="117"/>
      <c r="G454" s="110"/>
    </row>
    <row r="455" spans="1:7" ht="15">
      <c r="A455" s="38"/>
      <c r="B455" s="39"/>
      <c r="C455" s="39"/>
      <c r="D455" s="39"/>
      <c r="E455" s="113"/>
      <c r="F455" s="117"/>
      <c r="G455" s="110"/>
    </row>
    <row r="456" spans="1:7" ht="15">
      <c r="A456" s="38"/>
      <c r="B456" s="39"/>
      <c r="C456" s="39"/>
      <c r="D456" s="39"/>
      <c r="E456" s="113"/>
      <c r="F456" s="117"/>
      <c r="G456" s="110"/>
    </row>
    <row r="457" spans="1:7" ht="15">
      <c r="A457" s="38"/>
      <c r="B457" s="39"/>
      <c r="C457" s="39"/>
      <c r="D457" s="39"/>
      <c r="E457" s="113"/>
      <c r="F457" s="117"/>
      <c r="G457" s="110"/>
    </row>
    <row r="458" spans="1:7" ht="15">
      <c r="A458" s="38"/>
      <c r="B458" s="39"/>
      <c r="C458" s="39"/>
      <c r="D458" s="39"/>
      <c r="E458" s="113"/>
      <c r="F458" s="117"/>
      <c r="G458" s="110"/>
    </row>
    <row r="459" spans="1:7" ht="15">
      <c r="A459" s="38"/>
      <c r="B459" s="39"/>
      <c r="C459" s="39"/>
      <c r="D459" s="39"/>
      <c r="E459" s="113"/>
      <c r="F459" s="117"/>
      <c r="G459" s="110"/>
    </row>
    <row r="460" spans="1:7" ht="15">
      <c r="A460" s="38"/>
      <c r="B460" s="39"/>
      <c r="C460" s="39"/>
      <c r="D460" s="39"/>
      <c r="E460" s="113"/>
      <c r="F460" s="117"/>
      <c r="G460" s="110"/>
    </row>
    <row r="461" spans="1:7" ht="15">
      <c r="A461" s="38"/>
      <c r="B461" s="39"/>
      <c r="C461" s="39"/>
      <c r="D461" s="39"/>
      <c r="E461" s="113"/>
      <c r="F461" s="117"/>
      <c r="G461" s="110"/>
    </row>
    <row r="462" spans="1:7" ht="15">
      <c r="A462" s="38"/>
      <c r="B462" s="39"/>
      <c r="C462" s="39"/>
      <c r="D462" s="39"/>
      <c r="E462" s="113"/>
      <c r="F462" s="117"/>
      <c r="G462" s="110"/>
    </row>
    <row r="463" spans="1:7" ht="15">
      <c r="A463" s="38"/>
      <c r="B463" s="39"/>
      <c r="C463" s="39"/>
      <c r="D463" s="39"/>
      <c r="E463" s="113"/>
      <c r="F463" s="117"/>
      <c r="G463" s="110"/>
    </row>
    <row r="464" spans="1:7" ht="15">
      <c r="A464" s="38"/>
      <c r="B464" s="39"/>
      <c r="C464" s="39"/>
      <c r="D464" s="39"/>
      <c r="E464" s="113"/>
      <c r="F464" s="117"/>
      <c r="G464" s="110"/>
    </row>
    <row r="465" spans="1:7" ht="15">
      <c r="A465" s="38"/>
      <c r="B465" s="39"/>
      <c r="C465" s="39"/>
      <c r="D465" s="39"/>
      <c r="E465" s="113"/>
      <c r="F465" s="117"/>
      <c r="G465" s="110"/>
    </row>
    <row r="466" spans="1:7" ht="15">
      <c r="A466" s="38"/>
      <c r="B466" s="39"/>
      <c r="C466" s="39"/>
      <c r="D466" s="39"/>
      <c r="E466" s="113"/>
      <c r="F466" s="117"/>
      <c r="G466" s="110"/>
    </row>
    <row r="467" spans="1:7" ht="15">
      <c r="A467" s="38"/>
      <c r="B467" s="39"/>
      <c r="C467" s="39"/>
      <c r="D467" s="39"/>
      <c r="E467" s="113"/>
      <c r="F467" s="117"/>
      <c r="G467" s="110"/>
    </row>
    <row r="468" spans="1:7" ht="15">
      <c r="A468" s="38"/>
      <c r="B468" s="39"/>
      <c r="C468" s="39"/>
      <c r="D468" s="39"/>
      <c r="E468" s="113"/>
      <c r="F468" s="117"/>
      <c r="G468" s="110"/>
    </row>
    <row r="469" spans="1:7" ht="15">
      <c r="A469" s="38"/>
      <c r="B469" s="39"/>
      <c r="C469" s="39"/>
      <c r="D469" s="39"/>
      <c r="E469" s="113"/>
      <c r="F469" s="117"/>
      <c r="G469" s="110"/>
    </row>
    <row r="470" spans="1:7" ht="15">
      <c r="A470" s="38"/>
      <c r="B470" s="39"/>
      <c r="C470" s="39"/>
      <c r="D470" s="39"/>
      <c r="E470" s="113"/>
      <c r="F470" s="117"/>
      <c r="G470" s="110"/>
    </row>
    <row r="471" spans="1:7" ht="15">
      <c r="A471" s="38"/>
      <c r="B471" s="39"/>
      <c r="C471" s="39"/>
      <c r="D471" s="39"/>
      <c r="E471" s="113"/>
      <c r="F471" s="117"/>
      <c r="G471" s="110"/>
    </row>
    <row r="472" spans="1:7" ht="15">
      <c r="A472" s="38"/>
      <c r="B472" s="39"/>
      <c r="C472" s="39"/>
      <c r="D472" s="39"/>
      <c r="E472" s="113"/>
      <c r="F472" s="117"/>
      <c r="G472" s="110"/>
    </row>
    <row r="473" spans="1:7" ht="15">
      <c r="A473" s="38"/>
      <c r="B473" s="39"/>
      <c r="C473" s="39"/>
      <c r="D473" s="39"/>
      <c r="E473" s="113"/>
      <c r="F473" s="117"/>
      <c r="G473" s="110"/>
    </row>
    <row r="474" spans="1:7" ht="15">
      <c r="A474" s="38"/>
      <c r="B474" s="39"/>
      <c r="C474" s="39"/>
      <c r="D474" s="39"/>
      <c r="E474" s="113"/>
      <c r="F474" s="117"/>
      <c r="G474" s="110"/>
    </row>
    <row r="475" spans="1:7" ht="15">
      <c r="A475" s="38"/>
      <c r="B475" s="39"/>
      <c r="C475" s="39"/>
      <c r="D475" s="39"/>
      <c r="E475" s="113"/>
      <c r="F475" s="117"/>
      <c r="G475" s="110"/>
    </row>
    <row r="476" spans="1:7" ht="15">
      <c r="A476" s="38"/>
      <c r="B476" s="39"/>
      <c r="C476" s="39"/>
      <c r="D476" s="39"/>
      <c r="E476" s="113"/>
      <c r="F476" s="117"/>
      <c r="G476" s="110"/>
    </row>
    <row r="477" spans="1:7" ht="15">
      <c r="A477" s="38"/>
      <c r="B477" s="39"/>
      <c r="C477" s="39"/>
      <c r="D477" s="39"/>
      <c r="E477" s="113"/>
      <c r="F477" s="117"/>
      <c r="G477" s="110"/>
    </row>
    <row r="478" spans="1:7" ht="15">
      <c r="A478" s="38"/>
      <c r="B478" s="39"/>
      <c r="C478" s="39"/>
      <c r="D478" s="39"/>
      <c r="E478" s="113"/>
      <c r="F478" s="117"/>
      <c r="G478" s="110"/>
    </row>
    <row r="479" spans="1:7" ht="15">
      <c r="A479" s="38"/>
      <c r="B479" s="39"/>
      <c r="C479" s="39"/>
      <c r="D479" s="39"/>
      <c r="E479" s="113"/>
      <c r="F479" s="117"/>
      <c r="G479" s="110"/>
    </row>
    <row r="480" spans="1:7" ht="15">
      <c r="A480" s="38"/>
      <c r="B480" s="39"/>
      <c r="C480" s="39"/>
      <c r="D480" s="39"/>
      <c r="E480" s="113"/>
      <c r="F480" s="117"/>
      <c r="G480" s="110"/>
    </row>
    <row r="481" spans="1:7" ht="15">
      <c r="A481" s="38"/>
      <c r="B481" s="39"/>
      <c r="C481" s="39"/>
      <c r="D481" s="39"/>
      <c r="E481" s="113"/>
      <c r="F481" s="117"/>
      <c r="G481" s="110"/>
    </row>
    <row r="482" spans="1:7" ht="15">
      <c r="A482" s="38"/>
      <c r="B482" s="39"/>
      <c r="C482" s="39"/>
      <c r="D482" s="39"/>
      <c r="E482" s="113"/>
      <c r="F482" s="117"/>
      <c r="G482" s="110"/>
    </row>
    <row r="483" spans="1:7" ht="15">
      <c r="A483" s="38"/>
      <c r="B483" s="39"/>
      <c r="C483" s="39"/>
      <c r="D483" s="39"/>
      <c r="E483" s="113"/>
      <c r="F483" s="117"/>
      <c r="G483" s="110"/>
    </row>
    <row r="484" spans="1:7" ht="15">
      <c r="A484" s="38"/>
      <c r="B484" s="39"/>
      <c r="C484" s="39"/>
      <c r="D484" s="39"/>
      <c r="E484" s="113"/>
      <c r="F484" s="117"/>
      <c r="G484" s="110"/>
    </row>
    <row r="485" spans="1:7" ht="15">
      <c r="A485" s="38"/>
      <c r="B485" s="39"/>
      <c r="C485" s="39"/>
      <c r="D485" s="39"/>
      <c r="E485" s="113"/>
      <c r="F485" s="117"/>
      <c r="G485" s="110"/>
    </row>
    <row r="486" spans="1:7" ht="15">
      <c r="A486" s="38"/>
      <c r="B486" s="39"/>
      <c r="C486" s="39"/>
      <c r="D486" s="39"/>
      <c r="E486" s="113"/>
      <c r="F486" s="117"/>
      <c r="G486" s="110"/>
    </row>
    <row r="487" spans="1:7" ht="15">
      <c r="A487" s="38"/>
      <c r="B487" s="39"/>
      <c r="C487" s="39"/>
      <c r="D487" s="39"/>
      <c r="E487" s="113"/>
      <c r="F487" s="117"/>
      <c r="G487" s="110"/>
    </row>
    <row r="488" spans="1:7" ht="15">
      <c r="A488" s="38"/>
      <c r="B488" s="39"/>
      <c r="C488" s="39"/>
      <c r="D488" s="39"/>
      <c r="E488" s="113"/>
      <c r="F488" s="117"/>
      <c r="G488" s="110"/>
    </row>
    <row r="489" spans="1:7" ht="15">
      <c r="A489" s="38"/>
      <c r="B489" s="39"/>
      <c r="C489" s="39"/>
      <c r="D489" s="39"/>
      <c r="E489" s="113"/>
      <c r="F489" s="117"/>
      <c r="G489" s="110"/>
    </row>
    <row r="490" spans="1:7" ht="15">
      <c r="A490" s="38"/>
      <c r="B490" s="39"/>
      <c r="C490" s="39"/>
      <c r="D490" s="39"/>
      <c r="E490" s="113"/>
      <c r="F490" s="117"/>
      <c r="G490" s="110"/>
    </row>
    <row r="491" spans="1:7" ht="15">
      <c r="A491" s="38"/>
      <c r="B491" s="39"/>
      <c r="C491" s="39"/>
      <c r="D491" s="39"/>
      <c r="E491" s="113"/>
      <c r="F491" s="117"/>
      <c r="G491" s="110"/>
    </row>
    <row r="492" spans="1:7" ht="15">
      <c r="A492" s="38"/>
      <c r="B492" s="39"/>
      <c r="C492" s="39"/>
      <c r="D492" s="39"/>
      <c r="E492" s="113"/>
      <c r="F492" s="117"/>
      <c r="G492" s="110"/>
    </row>
    <row r="493" spans="1:7" ht="15">
      <c r="A493" s="38"/>
      <c r="B493" s="39"/>
      <c r="C493" s="39"/>
      <c r="D493" s="39"/>
      <c r="E493" s="113"/>
      <c r="F493" s="117"/>
      <c r="G493" s="110"/>
    </row>
    <row r="494" spans="1:7" ht="15">
      <c r="A494" s="38"/>
      <c r="B494" s="39"/>
      <c r="C494" s="39"/>
      <c r="D494" s="39"/>
      <c r="E494" s="113"/>
      <c r="F494" s="117"/>
      <c r="G494" s="110"/>
    </row>
    <row r="495" spans="1:7" ht="15">
      <c r="A495" s="38"/>
      <c r="B495" s="39"/>
      <c r="C495" s="39"/>
      <c r="D495" s="39"/>
      <c r="E495" s="113"/>
      <c r="F495" s="117"/>
      <c r="G495" s="110"/>
    </row>
    <row r="496" spans="1:7" ht="15">
      <c r="A496" s="38"/>
      <c r="B496" s="39"/>
      <c r="C496" s="39"/>
      <c r="D496" s="39"/>
      <c r="E496" s="113"/>
      <c r="F496" s="117"/>
      <c r="G496" s="110"/>
    </row>
    <row r="497" spans="1:7" ht="15">
      <c r="A497" s="38"/>
      <c r="B497" s="39"/>
      <c r="C497" s="39"/>
      <c r="D497" s="39"/>
      <c r="E497" s="113"/>
      <c r="F497" s="117"/>
      <c r="G497" s="110"/>
    </row>
    <row r="498" spans="1:7" ht="15">
      <c r="A498" s="38"/>
      <c r="B498" s="39"/>
      <c r="C498" s="39"/>
      <c r="D498" s="39"/>
      <c r="E498" s="113"/>
      <c r="F498" s="117"/>
      <c r="G498" s="110"/>
    </row>
    <row r="499" spans="1:7" ht="15">
      <c r="A499" s="38"/>
      <c r="B499" s="39"/>
      <c r="C499" s="39"/>
      <c r="D499" s="39"/>
      <c r="E499" s="113"/>
      <c r="F499" s="117"/>
      <c r="G499" s="110"/>
    </row>
    <row r="500" spans="1:7" ht="15">
      <c r="A500" s="38"/>
      <c r="B500" s="39"/>
      <c r="C500" s="39"/>
      <c r="D500" s="39"/>
      <c r="E500" s="113"/>
      <c r="F500" s="117"/>
      <c r="G500" s="110"/>
    </row>
    <row r="501" spans="1:7" ht="15">
      <c r="A501" s="38"/>
      <c r="B501" s="39"/>
      <c r="C501" s="39"/>
      <c r="D501" s="39"/>
      <c r="E501" s="113"/>
      <c r="F501" s="117"/>
      <c r="G501" s="110"/>
    </row>
    <row r="502" spans="1:7" ht="15">
      <c r="A502" s="38"/>
      <c r="B502" s="39"/>
      <c r="C502" s="39"/>
      <c r="D502" s="39"/>
      <c r="E502" s="113"/>
      <c r="F502" s="117"/>
      <c r="G502" s="110"/>
    </row>
    <row r="503" spans="1:7" ht="15">
      <c r="A503" s="38"/>
      <c r="B503" s="39"/>
      <c r="C503" s="39"/>
      <c r="D503" s="39"/>
      <c r="E503" s="113"/>
      <c r="F503" s="117"/>
      <c r="G503" s="110"/>
    </row>
    <row r="504" spans="1:7" ht="15">
      <c r="A504" s="38"/>
      <c r="B504" s="39"/>
      <c r="C504" s="39"/>
      <c r="D504" s="39"/>
      <c r="E504" s="113"/>
      <c r="F504" s="117"/>
      <c r="G504" s="110"/>
    </row>
    <row r="505" spans="1:7" ht="15">
      <c r="A505" s="38"/>
      <c r="B505" s="39"/>
      <c r="C505" s="39"/>
      <c r="D505" s="39"/>
      <c r="E505" s="113"/>
      <c r="F505" s="117"/>
      <c r="G505" s="110"/>
    </row>
    <row r="506" spans="1:7" ht="15">
      <c r="A506" s="38"/>
      <c r="B506" s="39"/>
      <c r="C506" s="39"/>
      <c r="D506" s="39"/>
      <c r="E506" s="113"/>
      <c r="F506" s="117"/>
      <c r="G506" s="110"/>
    </row>
    <row r="507" spans="1:7" ht="15">
      <c r="A507" s="38"/>
      <c r="B507" s="39"/>
      <c r="C507" s="39"/>
      <c r="D507" s="39"/>
      <c r="E507" s="113"/>
      <c r="F507" s="117"/>
      <c r="G507" s="110"/>
    </row>
    <row r="508" spans="1:7" ht="15">
      <c r="A508" s="38"/>
      <c r="B508" s="39"/>
      <c r="C508" s="39"/>
      <c r="D508" s="39"/>
      <c r="E508" s="113"/>
      <c r="F508" s="117"/>
      <c r="G508" s="110"/>
    </row>
    <row r="509" spans="1:7" ht="15">
      <c r="A509" s="38"/>
      <c r="B509" s="39"/>
      <c r="C509" s="39"/>
      <c r="D509" s="39"/>
      <c r="E509" s="113"/>
      <c r="F509" s="117"/>
      <c r="G509" s="110"/>
    </row>
    <row r="510" spans="1:7" ht="15">
      <c r="A510" s="38"/>
      <c r="B510" s="39"/>
      <c r="C510" s="39"/>
      <c r="D510" s="39"/>
      <c r="E510" s="113"/>
      <c r="F510" s="117"/>
      <c r="G510" s="110"/>
    </row>
    <row r="511" spans="1:7" ht="15">
      <c r="A511" s="38"/>
      <c r="B511" s="39"/>
      <c r="C511" s="39"/>
      <c r="D511" s="39"/>
      <c r="E511" s="113"/>
      <c r="F511" s="117"/>
      <c r="G511" s="110"/>
    </row>
    <row r="512" spans="1:7" ht="15">
      <c r="A512" s="38"/>
      <c r="B512" s="39"/>
      <c r="C512" s="39"/>
      <c r="D512" s="39"/>
      <c r="E512" s="113"/>
      <c r="F512" s="117"/>
      <c r="G512" s="110"/>
    </row>
    <row r="513" spans="1:7" ht="15">
      <c r="A513" s="38"/>
      <c r="B513" s="39"/>
      <c r="C513" s="39"/>
      <c r="D513" s="39"/>
      <c r="E513" s="113"/>
      <c r="F513" s="117"/>
      <c r="G513" s="110"/>
    </row>
    <row r="514" spans="1:7" ht="15">
      <c r="A514" s="38"/>
      <c r="B514" s="39"/>
      <c r="C514" s="39"/>
      <c r="D514" s="39"/>
      <c r="E514" s="113"/>
      <c r="F514" s="117"/>
      <c r="G514" s="110"/>
    </row>
    <row r="515" spans="1:7" ht="15">
      <c r="A515" s="38"/>
      <c r="B515" s="39"/>
      <c r="C515" s="39"/>
      <c r="D515" s="39"/>
      <c r="E515" s="113"/>
      <c r="F515" s="117"/>
      <c r="G515" s="110"/>
    </row>
    <row r="516" spans="1:7" ht="15">
      <c r="A516" s="38"/>
      <c r="B516" s="39"/>
      <c r="C516" s="39"/>
      <c r="D516" s="39"/>
      <c r="E516" s="113"/>
      <c r="F516" s="117"/>
      <c r="G516" s="110"/>
    </row>
    <row r="517" spans="1:7" ht="15">
      <c r="A517" s="38"/>
      <c r="B517" s="39"/>
      <c r="C517" s="39"/>
      <c r="D517" s="39"/>
      <c r="E517" s="113"/>
      <c r="F517" s="117"/>
      <c r="G517" s="110"/>
    </row>
    <row r="518" spans="1:7" ht="15">
      <c r="A518" s="38"/>
      <c r="B518" s="39"/>
      <c r="C518" s="39"/>
      <c r="D518" s="39"/>
      <c r="E518" s="113"/>
      <c r="F518" s="117"/>
      <c r="G518" s="110"/>
    </row>
    <row r="519" spans="1:7" ht="15">
      <c r="A519" s="38"/>
      <c r="B519" s="39"/>
      <c r="C519" s="39"/>
      <c r="D519" s="39"/>
      <c r="E519" s="113"/>
      <c r="F519" s="117"/>
      <c r="G519" s="110"/>
    </row>
    <row r="520" spans="1:7" ht="15">
      <c r="A520" s="38"/>
      <c r="B520" s="39"/>
      <c r="C520" s="39"/>
      <c r="D520" s="39"/>
      <c r="E520" s="113"/>
      <c r="F520" s="117"/>
      <c r="G520" s="110"/>
    </row>
    <row r="521" spans="1:7" ht="15">
      <c r="A521" s="38"/>
      <c r="B521" s="39"/>
      <c r="C521" s="39"/>
      <c r="D521" s="39"/>
      <c r="E521" s="113"/>
      <c r="F521" s="117"/>
      <c r="G521" s="110"/>
    </row>
    <row r="522" spans="1:7" ht="15">
      <c r="A522" s="38"/>
      <c r="B522" s="39"/>
      <c r="C522" s="39"/>
      <c r="D522" s="39"/>
      <c r="E522" s="113"/>
      <c r="F522" s="117"/>
      <c r="G522" s="110"/>
    </row>
    <row r="523" spans="1:7" ht="15">
      <c r="A523" s="38"/>
      <c r="B523" s="39"/>
      <c r="C523" s="39"/>
      <c r="D523" s="39"/>
      <c r="E523" s="113"/>
      <c r="F523" s="117"/>
      <c r="G523" s="110"/>
    </row>
    <row r="524" spans="1:7" ht="15">
      <c r="A524" s="38"/>
      <c r="B524" s="39"/>
      <c r="C524" s="39"/>
      <c r="D524" s="39"/>
      <c r="E524" s="113"/>
      <c r="F524" s="117"/>
      <c r="G524" s="110"/>
    </row>
    <row r="525" spans="1:7" ht="15">
      <c r="A525" s="38"/>
      <c r="B525" s="39"/>
      <c r="C525" s="39"/>
      <c r="D525" s="39"/>
      <c r="E525" s="113"/>
      <c r="F525" s="117"/>
      <c r="G525" s="110"/>
    </row>
    <row r="526" spans="1:7" ht="15">
      <c r="A526" s="38"/>
      <c r="B526" s="39"/>
      <c r="C526" s="39"/>
      <c r="D526" s="39"/>
      <c r="E526" s="113"/>
      <c r="F526" s="117"/>
      <c r="G526" s="110"/>
    </row>
    <row r="527" spans="1:7" ht="15">
      <c r="A527" s="38"/>
      <c r="B527" s="39"/>
      <c r="C527" s="39"/>
      <c r="D527" s="39"/>
      <c r="E527" s="113"/>
      <c r="F527" s="117"/>
      <c r="G527" s="110"/>
    </row>
    <row r="528" spans="1:7" ht="15">
      <c r="A528" s="38"/>
      <c r="B528" s="39"/>
      <c r="C528" s="39"/>
      <c r="D528" s="39"/>
      <c r="E528" s="113"/>
      <c r="F528" s="117"/>
      <c r="G528" s="110"/>
    </row>
    <row r="529" spans="1:7" ht="15">
      <c r="A529" s="38"/>
      <c r="B529" s="39"/>
      <c r="C529" s="39"/>
      <c r="D529" s="39"/>
      <c r="E529" s="113"/>
      <c r="F529" s="117"/>
      <c r="G529" s="110"/>
    </row>
    <row r="530" spans="1:7" ht="15">
      <c r="A530" s="38"/>
      <c r="B530" s="39"/>
      <c r="C530" s="39"/>
      <c r="D530" s="39"/>
      <c r="E530" s="113"/>
      <c r="F530" s="117"/>
      <c r="G530" s="110"/>
    </row>
    <row r="531" spans="1:7" ht="15">
      <c r="A531" s="38"/>
      <c r="B531" s="39"/>
      <c r="C531" s="39"/>
      <c r="D531" s="39"/>
      <c r="E531" s="113"/>
      <c r="F531" s="117"/>
      <c r="G531" s="110"/>
    </row>
    <row r="532" spans="1:7" ht="15">
      <c r="A532" s="38"/>
      <c r="B532" s="39"/>
      <c r="C532" s="39"/>
      <c r="D532" s="39"/>
      <c r="E532" s="113"/>
      <c r="F532" s="117"/>
      <c r="G532" s="110"/>
    </row>
    <row r="533" spans="1:7" ht="15">
      <c r="A533" s="38"/>
      <c r="B533" s="39"/>
      <c r="C533" s="39"/>
      <c r="D533" s="39"/>
      <c r="E533" s="113"/>
      <c r="F533" s="117"/>
      <c r="G533" s="110"/>
    </row>
    <row r="534" spans="1:7" ht="15">
      <c r="A534" s="38"/>
      <c r="B534" s="39"/>
      <c r="C534" s="39"/>
      <c r="D534" s="39"/>
      <c r="E534" s="113"/>
      <c r="F534" s="117"/>
      <c r="G534" s="110"/>
    </row>
    <row r="535" spans="1:7" ht="15">
      <c r="A535" s="38"/>
      <c r="B535" s="39"/>
      <c r="C535" s="39"/>
      <c r="D535" s="39"/>
      <c r="E535" s="113"/>
      <c r="F535" s="117"/>
      <c r="G535" s="110"/>
    </row>
    <row r="536" spans="1:7" ht="15">
      <c r="A536" s="38"/>
      <c r="B536" s="39"/>
      <c r="C536" s="39"/>
      <c r="D536" s="39"/>
      <c r="E536" s="113"/>
      <c r="F536" s="117"/>
      <c r="G536" s="110"/>
    </row>
    <row r="537" spans="1:7" ht="15">
      <c r="A537" s="38"/>
      <c r="B537" s="39"/>
      <c r="C537" s="39"/>
      <c r="D537" s="39"/>
      <c r="E537" s="113"/>
      <c r="F537" s="117"/>
      <c r="G537" s="110"/>
    </row>
    <row r="538" spans="1:7" ht="15">
      <c r="A538" s="38"/>
      <c r="B538" s="39"/>
      <c r="C538" s="39"/>
      <c r="D538" s="39"/>
      <c r="E538" s="113"/>
      <c r="F538" s="117"/>
      <c r="G538" s="110"/>
    </row>
    <row r="539" spans="1:7" ht="15">
      <c r="A539" s="38"/>
      <c r="B539" s="39"/>
      <c r="C539" s="39"/>
      <c r="D539" s="39"/>
      <c r="E539" s="113"/>
      <c r="F539" s="117"/>
      <c r="G539" s="110"/>
    </row>
    <row r="540" spans="1:7" ht="15">
      <c r="A540" s="38"/>
      <c r="B540" s="39"/>
      <c r="C540" s="39"/>
      <c r="D540" s="39"/>
      <c r="E540" s="113"/>
      <c r="F540" s="117"/>
      <c r="G540" s="110"/>
    </row>
    <row r="541" spans="1:7" ht="15">
      <c r="A541" s="38"/>
      <c r="B541" s="39"/>
      <c r="C541" s="39"/>
      <c r="D541" s="39"/>
      <c r="E541" s="113"/>
      <c r="F541" s="117"/>
      <c r="G541" s="110"/>
    </row>
    <row r="542" spans="1:7" ht="15">
      <c r="A542" s="38"/>
      <c r="B542" s="39"/>
      <c r="C542" s="39"/>
      <c r="D542" s="39"/>
      <c r="E542" s="113"/>
      <c r="F542" s="117"/>
      <c r="G542" s="110"/>
    </row>
    <row r="543" spans="1:7" ht="15">
      <c r="A543" s="38"/>
      <c r="B543" s="39"/>
      <c r="C543" s="39"/>
      <c r="D543" s="39"/>
      <c r="E543" s="113"/>
      <c r="F543" s="117"/>
      <c r="G543" s="110"/>
    </row>
    <row r="544" spans="1:7" ht="15">
      <c r="A544" s="38"/>
      <c r="B544" s="39"/>
      <c r="C544" s="39"/>
      <c r="D544" s="39"/>
      <c r="E544" s="113"/>
      <c r="F544" s="117"/>
      <c r="G544" s="110"/>
    </row>
    <row r="545" spans="1:7" ht="15">
      <c r="A545" s="38"/>
      <c r="B545" s="39"/>
      <c r="C545" s="39"/>
      <c r="D545" s="39"/>
      <c r="E545" s="113"/>
      <c r="F545" s="117"/>
      <c r="G545" s="110"/>
    </row>
    <row r="546" spans="1:7" ht="15">
      <c r="A546" s="38"/>
      <c r="B546" s="39"/>
      <c r="C546" s="39"/>
      <c r="D546" s="39"/>
      <c r="E546" s="113"/>
      <c r="F546" s="117"/>
      <c r="G546" s="110"/>
    </row>
    <row r="547" spans="1:7" ht="15">
      <c r="A547" s="38"/>
      <c r="B547" s="39"/>
      <c r="C547" s="39"/>
      <c r="D547" s="39"/>
      <c r="E547" s="113"/>
      <c r="F547" s="117"/>
      <c r="G547" s="110"/>
    </row>
    <row r="548" spans="1:7" ht="15">
      <c r="A548" s="38"/>
      <c r="B548" s="39"/>
      <c r="C548" s="39"/>
      <c r="D548" s="39"/>
      <c r="E548" s="113"/>
      <c r="F548" s="117"/>
      <c r="G548" s="110"/>
    </row>
    <row r="549" spans="1:7" ht="15">
      <c r="A549" s="38"/>
      <c r="B549" s="39"/>
      <c r="C549" s="39"/>
      <c r="D549" s="39"/>
      <c r="E549" s="113"/>
      <c r="F549" s="117"/>
      <c r="G549" s="110"/>
    </row>
    <row r="550" spans="1:7" ht="15">
      <c r="A550" s="38"/>
      <c r="B550" s="39"/>
      <c r="C550" s="39"/>
      <c r="D550" s="39"/>
      <c r="E550" s="113"/>
      <c r="F550" s="117"/>
      <c r="G550" s="110"/>
    </row>
    <row r="551" spans="1:7" ht="15">
      <c r="A551" s="38"/>
      <c r="B551" s="39"/>
      <c r="C551" s="39"/>
      <c r="D551" s="39"/>
      <c r="E551" s="113"/>
      <c r="F551" s="117"/>
      <c r="G551" s="110"/>
    </row>
    <row r="552" spans="1:7" ht="15">
      <c r="A552" s="38"/>
      <c r="B552" s="39"/>
      <c r="C552" s="39"/>
      <c r="D552" s="39"/>
      <c r="E552" s="113"/>
      <c r="F552" s="117"/>
      <c r="G552" s="110"/>
    </row>
    <row r="553" spans="1:7" ht="15">
      <c r="A553" s="38"/>
      <c r="B553" s="39"/>
      <c r="C553" s="39"/>
      <c r="D553" s="39"/>
      <c r="E553" s="113"/>
      <c r="F553" s="117"/>
      <c r="G553" s="110"/>
    </row>
    <row r="554" spans="1:7" ht="15">
      <c r="A554" s="38"/>
      <c r="B554" s="39"/>
      <c r="C554" s="39"/>
      <c r="D554" s="39"/>
      <c r="E554" s="113"/>
      <c r="F554" s="117"/>
      <c r="G554" s="110"/>
    </row>
    <row r="555" spans="1:7" ht="15">
      <c r="A555" s="38"/>
      <c r="B555" s="39"/>
      <c r="C555" s="39"/>
      <c r="D555" s="39"/>
      <c r="E555" s="113"/>
      <c r="F555" s="117"/>
      <c r="G555" s="110"/>
    </row>
    <row r="556" spans="1:7" ht="15">
      <c r="A556" s="38"/>
      <c r="B556" s="39"/>
      <c r="C556" s="39"/>
      <c r="D556" s="39"/>
      <c r="E556" s="113"/>
      <c r="F556" s="117"/>
      <c r="G556" s="110"/>
    </row>
    <row r="557" spans="1:7" ht="15">
      <c r="A557" s="38"/>
      <c r="B557" s="39"/>
      <c r="C557" s="39"/>
      <c r="D557" s="39"/>
      <c r="E557" s="113"/>
      <c r="F557" s="117"/>
      <c r="G557" s="110"/>
    </row>
    <row r="558" spans="1:7" ht="15">
      <c r="A558" s="38"/>
      <c r="B558" s="39"/>
      <c r="C558" s="39"/>
      <c r="D558" s="39"/>
      <c r="E558" s="113"/>
      <c r="F558" s="117"/>
      <c r="G558" s="110"/>
    </row>
    <row r="559" spans="1:7" ht="15">
      <c r="A559" s="38"/>
      <c r="B559" s="39"/>
      <c r="C559" s="39"/>
      <c r="D559" s="39"/>
      <c r="E559" s="113"/>
      <c r="F559" s="117"/>
      <c r="G559" s="110"/>
    </row>
    <row r="560" spans="1:7" ht="15">
      <c r="A560" s="38"/>
      <c r="B560" s="39"/>
      <c r="C560" s="39"/>
      <c r="D560" s="39"/>
      <c r="E560" s="113"/>
      <c r="F560" s="117"/>
      <c r="G560" s="110"/>
    </row>
    <row r="561" spans="1:7" ht="15">
      <c r="A561" s="38"/>
      <c r="B561" s="39"/>
      <c r="C561" s="39"/>
      <c r="D561" s="39"/>
      <c r="E561" s="113"/>
      <c r="F561" s="117"/>
      <c r="G561" s="110"/>
    </row>
    <row r="562" spans="1:7" ht="15">
      <c r="A562" s="38"/>
      <c r="B562" s="39"/>
      <c r="C562" s="39"/>
      <c r="D562" s="39"/>
      <c r="E562" s="113"/>
      <c r="F562" s="117"/>
      <c r="G562" s="110"/>
    </row>
    <row r="563" spans="1:7" ht="15">
      <c r="A563" s="38"/>
      <c r="B563" s="39"/>
      <c r="C563" s="39"/>
      <c r="D563" s="39"/>
      <c r="E563" s="113"/>
      <c r="F563" s="117"/>
      <c r="G563" s="110"/>
    </row>
    <row r="564" spans="1:7" ht="15">
      <c r="A564" s="38"/>
      <c r="B564" s="39"/>
      <c r="C564" s="39"/>
      <c r="D564" s="39"/>
      <c r="E564" s="113"/>
      <c r="F564" s="117"/>
      <c r="G564" s="110"/>
    </row>
    <row r="565" spans="1:7" ht="15">
      <c r="A565" s="38"/>
      <c r="B565" s="39"/>
      <c r="C565" s="39"/>
      <c r="D565" s="39"/>
      <c r="E565" s="113"/>
      <c r="F565" s="117"/>
      <c r="G565" s="110"/>
    </row>
    <row r="566" spans="1:7" ht="15">
      <c r="A566" s="38"/>
      <c r="B566" s="39"/>
      <c r="C566" s="39"/>
      <c r="D566" s="39"/>
      <c r="E566" s="113"/>
      <c r="F566" s="117"/>
      <c r="G566" s="110"/>
    </row>
    <row r="567" spans="1:7" ht="15">
      <c r="A567" s="38"/>
      <c r="B567" s="39"/>
      <c r="C567" s="39"/>
      <c r="D567" s="39"/>
      <c r="E567" s="113"/>
      <c r="F567" s="117"/>
      <c r="G567" s="110"/>
    </row>
    <row r="568" spans="1:7" ht="15">
      <c r="A568" s="38"/>
      <c r="B568" s="39"/>
      <c r="C568" s="39"/>
      <c r="D568" s="39"/>
      <c r="E568" s="113"/>
      <c r="F568" s="117"/>
      <c r="G568" s="110"/>
    </row>
    <row r="569" spans="1:7" ht="15">
      <c r="A569" s="38"/>
      <c r="B569" s="39"/>
      <c r="C569" s="39"/>
      <c r="D569" s="39"/>
      <c r="E569" s="113"/>
      <c r="F569" s="117"/>
      <c r="G569" s="110"/>
    </row>
    <row r="570" spans="1:7" ht="15">
      <c r="A570" s="38"/>
      <c r="B570" s="39"/>
      <c r="C570" s="39"/>
      <c r="D570" s="39"/>
      <c r="E570" s="113"/>
      <c r="F570" s="117"/>
      <c r="G570" s="110"/>
    </row>
    <row r="571" spans="1:7" ht="15">
      <c r="A571" s="38"/>
      <c r="B571" s="39"/>
      <c r="C571" s="39"/>
      <c r="D571" s="39"/>
      <c r="E571" s="113"/>
      <c r="F571" s="117"/>
      <c r="G571" s="110"/>
    </row>
    <row r="572" spans="1:7" ht="15">
      <c r="A572" s="38"/>
      <c r="B572" s="39"/>
      <c r="C572" s="39"/>
      <c r="D572" s="39"/>
      <c r="E572" s="113"/>
      <c r="F572" s="117"/>
      <c r="G572" s="110"/>
    </row>
    <row r="573" spans="1:7" ht="15">
      <c r="A573" s="38"/>
      <c r="B573" s="39"/>
      <c r="C573" s="39"/>
      <c r="D573" s="39"/>
      <c r="E573" s="113"/>
      <c r="F573" s="117"/>
      <c r="G573" s="110"/>
    </row>
    <row r="574" spans="1:7" ht="15">
      <c r="A574" s="38"/>
      <c r="B574" s="39"/>
      <c r="C574" s="39"/>
      <c r="D574" s="39"/>
      <c r="E574" s="113"/>
      <c r="F574" s="117"/>
      <c r="G574" s="110"/>
    </row>
    <row r="575" spans="1:7" ht="15">
      <c r="A575" s="38"/>
      <c r="B575" s="39"/>
      <c r="C575" s="39"/>
      <c r="D575" s="39"/>
      <c r="E575" s="113"/>
      <c r="F575" s="117"/>
      <c r="G575" s="110"/>
    </row>
    <row r="576" spans="1:7" ht="15">
      <c r="A576" s="38"/>
      <c r="B576" s="39"/>
      <c r="C576" s="39"/>
      <c r="D576" s="39"/>
      <c r="E576" s="113"/>
      <c r="F576" s="117"/>
      <c r="G576" s="110"/>
    </row>
    <row r="577" spans="1:7" ht="15">
      <c r="A577" s="38"/>
      <c r="B577" s="39"/>
      <c r="C577" s="39"/>
      <c r="D577" s="39"/>
      <c r="E577" s="113"/>
      <c r="F577" s="117"/>
      <c r="G577" s="110"/>
    </row>
    <row r="578" spans="1:7" ht="15">
      <c r="A578" s="38"/>
      <c r="B578" s="39"/>
      <c r="C578" s="39"/>
      <c r="D578" s="39"/>
      <c r="E578" s="113"/>
      <c r="F578" s="117"/>
      <c r="G578" s="110"/>
    </row>
    <row r="579" spans="1:7" ht="15">
      <c r="A579" s="38"/>
      <c r="B579" s="39"/>
      <c r="C579" s="39"/>
      <c r="D579" s="39"/>
      <c r="E579" s="113"/>
      <c r="F579" s="117"/>
      <c r="G579" s="110"/>
    </row>
    <row r="580" spans="1:7" ht="15">
      <c r="A580" s="38"/>
      <c r="B580" s="39"/>
      <c r="C580" s="39"/>
      <c r="D580" s="39"/>
      <c r="E580" s="108"/>
      <c r="F580" s="117"/>
      <c r="G580" s="110"/>
    </row>
    <row r="581" spans="1:7" ht="15">
      <c r="A581" s="38"/>
      <c r="B581" s="39"/>
      <c r="C581" s="39"/>
      <c r="D581" s="39"/>
      <c r="E581" s="108"/>
      <c r="F581" s="117"/>
      <c r="G581" s="110"/>
    </row>
    <row r="582" spans="1:7" ht="15">
      <c r="A582" s="38"/>
      <c r="B582" s="39"/>
      <c r="C582" s="39"/>
      <c r="D582" s="39"/>
      <c r="E582" s="108"/>
      <c r="F582" s="117"/>
      <c r="G582" s="110"/>
    </row>
    <row r="583" spans="1:7" ht="15">
      <c r="A583" s="38"/>
      <c r="B583" s="39"/>
      <c r="C583" s="39"/>
      <c r="D583" s="39"/>
      <c r="E583" s="108"/>
      <c r="F583" s="117"/>
      <c r="G583" s="110"/>
    </row>
    <row r="584" spans="1:7" ht="15">
      <c r="A584" s="38"/>
      <c r="B584" s="39"/>
      <c r="C584" s="39"/>
      <c r="D584" s="39"/>
      <c r="E584" s="108"/>
      <c r="F584" s="117"/>
      <c r="G584" s="110"/>
    </row>
    <row r="585" spans="1:7" ht="15">
      <c r="A585" s="38"/>
      <c r="B585" s="39"/>
      <c r="C585" s="39"/>
      <c r="D585" s="39"/>
      <c r="E585" s="108"/>
      <c r="F585" s="117"/>
      <c r="G585" s="110"/>
    </row>
    <row r="586" spans="1:7" ht="15">
      <c r="A586" s="38"/>
      <c r="B586" s="39"/>
      <c r="C586" s="39"/>
      <c r="D586" s="39"/>
      <c r="E586" s="108"/>
      <c r="F586" s="117"/>
      <c r="G586" s="110"/>
    </row>
    <row r="587" spans="1:7" ht="15">
      <c r="A587" s="38"/>
      <c r="B587" s="39"/>
      <c r="C587" s="39"/>
      <c r="D587" s="39"/>
      <c r="E587" s="108"/>
      <c r="F587" s="117"/>
      <c r="G587" s="110"/>
    </row>
    <row r="588" spans="1:7" ht="15">
      <c r="A588" s="38"/>
      <c r="B588" s="39"/>
      <c r="C588" s="39"/>
      <c r="D588" s="39"/>
      <c r="E588" s="108"/>
      <c r="F588" s="117"/>
      <c r="G588" s="110"/>
    </row>
    <row r="589" spans="1:7" ht="15">
      <c r="A589" s="38"/>
      <c r="B589" s="39"/>
      <c r="C589" s="39"/>
      <c r="D589" s="39"/>
      <c r="E589" s="108"/>
      <c r="F589" s="117"/>
      <c r="G589" s="110"/>
    </row>
    <row r="590" spans="1:7" ht="15">
      <c r="A590" s="38"/>
      <c r="B590" s="39"/>
      <c r="C590" s="39"/>
      <c r="D590" s="39"/>
      <c r="E590" s="108"/>
      <c r="F590" s="117"/>
      <c r="G590" s="110"/>
    </row>
    <row r="591" spans="1:7" ht="15">
      <c r="A591" s="38"/>
      <c r="B591" s="39"/>
      <c r="C591" s="39"/>
      <c r="D591" s="39"/>
      <c r="E591" s="108"/>
      <c r="F591" s="117"/>
      <c r="G591" s="110"/>
    </row>
    <row r="592" spans="1:7" ht="15">
      <c r="A592" s="38"/>
      <c r="B592" s="39"/>
      <c r="C592" s="39"/>
      <c r="D592" s="39"/>
      <c r="E592" s="108"/>
      <c r="F592" s="117"/>
      <c r="G592" s="110"/>
    </row>
    <row r="593" spans="1:7" ht="15">
      <c r="A593" s="38"/>
      <c r="B593" s="39"/>
      <c r="C593" s="39"/>
      <c r="D593" s="39"/>
      <c r="E593" s="108"/>
      <c r="F593" s="117"/>
      <c r="G593" s="110"/>
    </row>
    <row r="594" spans="1:7" ht="15">
      <c r="A594" s="38"/>
      <c r="B594" s="39"/>
      <c r="C594" s="39"/>
      <c r="D594" s="39"/>
      <c r="E594" s="108"/>
      <c r="F594" s="117"/>
      <c r="G594" s="110"/>
    </row>
    <row r="595" spans="1:7" ht="15">
      <c r="A595" s="38"/>
      <c r="B595" s="39"/>
      <c r="C595" s="39"/>
      <c r="D595" s="39"/>
      <c r="E595" s="108"/>
      <c r="F595" s="117"/>
      <c r="G595" s="110"/>
    </row>
    <row r="596" spans="1:7" ht="15">
      <c r="A596" s="38"/>
      <c r="B596" s="39"/>
      <c r="C596" s="39"/>
      <c r="D596" s="39"/>
      <c r="E596" s="108"/>
      <c r="F596" s="117"/>
      <c r="G596" s="110"/>
    </row>
    <row r="597" spans="1:7" ht="15">
      <c r="A597" s="38"/>
      <c r="B597" s="39"/>
      <c r="C597" s="39"/>
      <c r="D597" s="39"/>
      <c r="E597" s="108"/>
      <c r="F597" s="117"/>
      <c r="G597" s="110"/>
    </row>
    <row r="598" spans="1:7" ht="15">
      <c r="A598" s="38"/>
      <c r="B598" s="39"/>
      <c r="C598" s="39"/>
      <c r="D598" s="39"/>
      <c r="E598" s="108"/>
      <c r="F598" s="117"/>
      <c r="G598" s="110"/>
    </row>
    <row r="599" spans="1:7" ht="15">
      <c r="A599" s="38"/>
      <c r="B599" s="39"/>
      <c r="C599" s="39"/>
      <c r="D599" s="39"/>
      <c r="E599" s="108"/>
      <c r="F599" s="117"/>
      <c r="G599" s="110"/>
    </row>
    <row r="600" spans="1:7" ht="15">
      <c r="A600" s="38"/>
      <c r="B600" s="39"/>
      <c r="C600" s="39"/>
      <c r="D600" s="39"/>
      <c r="E600" s="108"/>
      <c r="F600" s="117"/>
      <c r="G600" s="110"/>
    </row>
    <row r="601" spans="1:7" ht="15">
      <c r="A601" s="38"/>
      <c r="B601" s="39"/>
      <c r="C601" s="39"/>
      <c r="D601" s="39"/>
      <c r="E601" s="108"/>
      <c r="F601" s="117"/>
      <c r="G601" s="110"/>
    </row>
    <row r="602" spans="1:7" ht="15">
      <c r="A602" s="38"/>
      <c r="B602" s="39"/>
      <c r="C602" s="39"/>
      <c r="D602" s="39"/>
      <c r="E602" s="108"/>
      <c r="F602" s="117"/>
      <c r="G602" s="110"/>
    </row>
    <row r="603" spans="1:7" ht="15">
      <c r="A603" s="38"/>
      <c r="B603" s="39"/>
      <c r="C603" s="39"/>
      <c r="D603" s="39"/>
      <c r="E603" s="108"/>
      <c r="F603" s="117"/>
      <c r="G603" s="110"/>
    </row>
    <row r="604" spans="1:7" ht="15">
      <c r="A604" s="38"/>
      <c r="B604" s="39"/>
      <c r="C604" s="39"/>
      <c r="D604" s="39"/>
      <c r="E604" s="108"/>
      <c r="F604" s="117"/>
      <c r="G604" s="110"/>
    </row>
    <row r="605" spans="1:7" ht="15">
      <c r="A605" s="38"/>
      <c r="B605" s="39"/>
      <c r="C605" s="39"/>
      <c r="D605" s="39"/>
      <c r="E605" s="108"/>
      <c r="F605" s="117"/>
      <c r="G605" s="110"/>
    </row>
    <row r="606" spans="1:7" ht="15">
      <c r="A606" s="38"/>
      <c r="B606" s="39"/>
      <c r="C606" s="39"/>
      <c r="D606" s="39"/>
      <c r="E606" s="108"/>
      <c r="F606" s="117"/>
      <c r="G606" s="110"/>
    </row>
    <row r="607" spans="1:7" ht="15">
      <c r="A607" s="38"/>
      <c r="B607" s="39"/>
      <c r="C607" s="39"/>
      <c r="D607" s="39"/>
      <c r="E607" s="108"/>
      <c r="F607" s="117"/>
      <c r="G607" s="110"/>
    </row>
    <row r="608" spans="1:7" ht="15">
      <c r="A608" s="38"/>
      <c r="B608" s="39"/>
      <c r="C608" s="39"/>
      <c r="D608" s="39"/>
      <c r="E608" s="108"/>
      <c r="F608" s="117"/>
      <c r="G608" s="110"/>
    </row>
    <row r="609" spans="1:7" ht="15">
      <c r="A609" s="38"/>
      <c r="B609" s="39"/>
      <c r="C609" s="39"/>
      <c r="D609" s="39"/>
      <c r="E609" s="108"/>
      <c r="F609" s="117"/>
      <c r="G609" s="110"/>
    </row>
    <row r="610" spans="1:7" ht="15">
      <c r="A610" s="38"/>
      <c r="B610" s="39"/>
      <c r="C610" s="39"/>
      <c r="D610" s="39"/>
      <c r="E610" s="108"/>
      <c r="F610" s="117"/>
      <c r="G610" s="110"/>
    </row>
    <row r="611" spans="1:7" ht="15">
      <c r="A611" s="38"/>
      <c r="B611" s="39"/>
      <c r="C611" s="39"/>
      <c r="D611" s="39"/>
      <c r="E611" s="108"/>
      <c r="F611" s="117"/>
      <c r="G611" s="110"/>
    </row>
    <row r="612" spans="1:7" ht="15">
      <c r="A612" s="38"/>
      <c r="B612" s="39"/>
      <c r="C612" s="39"/>
      <c r="D612" s="39"/>
      <c r="E612" s="108"/>
      <c r="F612" s="117"/>
      <c r="G612" s="110"/>
    </row>
    <row r="613" spans="1:7" ht="15">
      <c r="A613" s="38"/>
      <c r="B613" s="39"/>
      <c r="C613" s="39"/>
      <c r="D613" s="39"/>
      <c r="E613" s="108"/>
      <c r="F613" s="117"/>
      <c r="G613" s="110"/>
    </row>
    <row r="614" spans="1:7" ht="15">
      <c r="A614" s="38"/>
      <c r="B614" s="39"/>
      <c r="C614" s="39"/>
      <c r="D614" s="39"/>
      <c r="E614" s="108"/>
      <c r="F614" s="117"/>
      <c r="G614" s="110"/>
    </row>
    <row r="615" spans="1:7" ht="15">
      <c r="A615" s="38"/>
      <c r="B615" s="39"/>
      <c r="C615" s="39"/>
      <c r="D615" s="39"/>
      <c r="E615" s="108"/>
      <c r="F615" s="117"/>
      <c r="G615" s="110"/>
    </row>
    <row r="616" spans="1:7" ht="15">
      <c r="A616" s="38"/>
      <c r="B616" s="39"/>
      <c r="C616" s="39"/>
      <c r="D616" s="39"/>
      <c r="E616" s="108"/>
      <c r="F616" s="117"/>
      <c r="G616" s="110"/>
    </row>
    <row r="617" spans="1:7" ht="15">
      <c r="A617" s="38"/>
      <c r="B617" s="39"/>
      <c r="C617" s="39"/>
      <c r="D617" s="39"/>
      <c r="E617" s="108"/>
      <c r="F617" s="117"/>
      <c r="G617" s="110"/>
    </row>
    <row r="618" spans="1:7" ht="15">
      <c r="A618" s="38"/>
      <c r="B618" s="39"/>
      <c r="C618" s="39"/>
      <c r="D618" s="39"/>
      <c r="E618" s="108"/>
      <c r="F618" s="117"/>
      <c r="G618" s="110"/>
    </row>
    <row r="619" spans="1:7" ht="15">
      <c r="A619" s="38"/>
      <c r="B619" s="39"/>
      <c r="C619" s="39"/>
      <c r="D619" s="39"/>
      <c r="E619" s="108"/>
      <c r="F619" s="117"/>
      <c r="G619" s="110"/>
    </row>
    <row r="620" spans="1:7" ht="15">
      <c r="A620" s="38"/>
      <c r="B620" s="39"/>
      <c r="C620" s="39"/>
      <c r="D620" s="39"/>
      <c r="E620" s="108"/>
      <c r="F620" s="117"/>
      <c r="G620" s="110"/>
    </row>
    <row r="621" spans="1:7" ht="15">
      <c r="A621" s="38"/>
      <c r="B621" s="39"/>
      <c r="C621" s="39"/>
      <c r="D621" s="39"/>
      <c r="E621" s="108"/>
      <c r="F621" s="117"/>
      <c r="G621" s="110"/>
    </row>
    <row r="622" spans="1:7" ht="15">
      <c r="A622" s="38"/>
      <c r="B622" s="39"/>
      <c r="C622" s="39"/>
      <c r="D622" s="39"/>
      <c r="E622" s="108"/>
      <c r="F622" s="117"/>
      <c r="G622" s="110"/>
    </row>
    <row r="623" spans="1:7" ht="15">
      <c r="A623" s="38"/>
      <c r="B623" s="39"/>
      <c r="C623" s="39"/>
      <c r="D623" s="39"/>
      <c r="E623" s="108"/>
      <c r="F623" s="117"/>
      <c r="G623" s="110"/>
    </row>
    <row r="624" spans="1:7" ht="15">
      <c r="A624" s="38"/>
      <c r="B624" s="39"/>
      <c r="C624" s="39"/>
      <c r="D624" s="39"/>
      <c r="E624" s="108"/>
      <c r="F624" s="117"/>
      <c r="G624" s="110"/>
    </row>
    <row r="625" spans="1:7" ht="15">
      <c r="A625" s="38"/>
      <c r="B625" s="39"/>
      <c r="C625" s="39"/>
      <c r="D625" s="39"/>
      <c r="E625" s="108"/>
      <c r="F625" s="117"/>
      <c r="G625" s="110"/>
    </row>
    <row r="626" spans="1:7" ht="15">
      <c r="A626" s="38"/>
      <c r="B626" s="39"/>
      <c r="C626" s="39"/>
      <c r="D626" s="39"/>
      <c r="E626" s="108"/>
      <c r="F626" s="117"/>
      <c r="G626" s="110"/>
    </row>
    <row r="627" spans="1:7" ht="15">
      <c r="A627" s="38"/>
      <c r="B627" s="39"/>
      <c r="C627" s="39"/>
      <c r="D627" s="39"/>
      <c r="E627" s="108"/>
      <c r="F627" s="117"/>
      <c r="G627" s="110"/>
    </row>
    <row r="628" spans="1:7" ht="15">
      <c r="A628" s="38"/>
      <c r="B628" s="39"/>
      <c r="C628" s="39"/>
      <c r="D628" s="39"/>
      <c r="E628" s="108"/>
      <c r="F628" s="117"/>
      <c r="G628" s="110"/>
    </row>
    <row r="629" spans="1:7" ht="15">
      <c r="A629" s="38"/>
      <c r="B629" s="39"/>
      <c r="C629" s="39"/>
      <c r="D629" s="39"/>
      <c r="E629" s="108"/>
      <c r="F629" s="117"/>
      <c r="G629" s="110"/>
    </row>
    <row r="630" spans="1:7" ht="15">
      <c r="A630" s="38"/>
      <c r="B630" s="39"/>
      <c r="C630" s="39"/>
      <c r="D630" s="39"/>
      <c r="E630" s="108"/>
      <c r="F630" s="117"/>
      <c r="G630" s="110"/>
    </row>
    <row r="631" spans="1:7" ht="15">
      <c r="A631" s="38"/>
      <c r="B631" s="39"/>
      <c r="C631" s="39"/>
      <c r="D631" s="39"/>
      <c r="E631" s="108"/>
      <c r="F631" s="117"/>
      <c r="G631" s="110"/>
    </row>
    <row r="632" spans="1:7" ht="15">
      <c r="A632" s="38"/>
      <c r="B632" s="39"/>
      <c r="C632" s="39"/>
      <c r="D632" s="39"/>
      <c r="E632" s="108"/>
      <c r="F632" s="117"/>
      <c r="G632" s="110"/>
    </row>
    <row r="633" spans="1:7" ht="15">
      <c r="A633" s="38"/>
      <c r="B633" s="39"/>
      <c r="C633" s="39"/>
      <c r="D633" s="39"/>
      <c r="E633" s="108"/>
      <c r="F633" s="117"/>
      <c r="G633" s="110"/>
    </row>
    <row r="634" spans="1:7" ht="15">
      <c r="A634" s="38"/>
      <c r="B634" s="39"/>
      <c r="C634" s="39"/>
      <c r="D634" s="39"/>
      <c r="E634" s="108"/>
      <c r="F634" s="117"/>
      <c r="G634" s="110"/>
    </row>
    <row r="635" spans="1:7" ht="15">
      <c r="A635" s="38"/>
      <c r="B635" s="39"/>
      <c r="C635" s="39"/>
      <c r="D635" s="39"/>
      <c r="E635" s="108"/>
      <c r="F635" s="117"/>
      <c r="G635" s="110"/>
    </row>
    <row r="636" spans="1:7" ht="15">
      <c r="A636" s="38"/>
      <c r="B636" s="39"/>
      <c r="C636" s="39"/>
      <c r="D636" s="39"/>
      <c r="E636" s="108"/>
      <c r="F636" s="117"/>
      <c r="G636" s="110"/>
    </row>
    <row r="637" spans="1:7" ht="15">
      <c r="A637" s="38"/>
      <c r="B637" s="39"/>
      <c r="C637" s="39"/>
      <c r="D637" s="39"/>
      <c r="E637" s="108"/>
      <c r="F637" s="117"/>
      <c r="G637" s="110"/>
    </row>
    <row r="638" spans="1:7" ht="15">
      <c r="A638" s="38"/>
      <c r="B638" s="39"/>
      <c r="C638" s="39"/>
      <c r="D638" s="39"/>
      <c r="E638" s="108"/>
      <c r="F638" s="117"/>
      <c r="G638" s="110"/>
    </row>
    <row r="639" spans="1:7" ht="15">
      <c r="A639" s="38"/>
      <c r="B639" s="39"/>
      <c r="C639" s="39"/>
      <c r="D639" s="39"/>
      <c r="E639" s="108"/>
      <c r="F639" s="117"/>
      <c r="G639" s="110"/>
    </row>
    <row r="640" spans="1:7" ht="15">
      <c r="A640" s="38"/>
      <c r="B640" s="39"/>
      <c r="C640" s="39"/>
      <c r="D640" s="39"/>
      <c r="E640" s="108"/>
      <c r="F640" s="117"/>
      <c r="G640" s="110"/>
    </row>
    <row r="641" spans="1:7" ht="15">
      <c r="A641" s="38"/>
      <c r="B641" s="39"/>
      <c r="C641" s="39"/>
      <c r="D641" s="39"/>
      <c r="E641" s="108"/>
      <c r="F641" s="117"/>
      <c r="G641" s="110"/>
    </row>
    <row r="642" spans="1:7" ht="15">
      <c r="A642" s="38"/>
      <c r="B642" s="39"/>
      <c r="C642" s="39"/>
      <c r="D642" s="39"/>
      <c r="E642" s="108"/>
      <c r="F642" s="117"/>
      <c r="G642" s="110"/>
    </row>
    <row r="643" spans="1:7" ht="15">
      <c r="A643" s="38"/>
      <c r="B643" s="39"/>
      <c r="C643" s="39"/>
      <c r="D643" s="39"/>
      <c r="E643" s="108"/>
      <c r="F643" s="117"/>
      <c r="G643" s="110"/>
    </row>
    <row r="644" spans="1:7" ht="15">
      <c r="A644" s="38"/>
      <c r="B644" s="39"/>
      <c r="C644" s="39"/>
      <c r="D644" s="39"/>
      <c r="E644" s="108"/>
      <c r="F644" s="117"/>
      <c r="G644" s="110"/>
    </row>
    <row r="645" spans="1:7" ht="15">
      <c r="A645" s="38"/>
      <c r="B645" s="39"/>
      <c r="C645" s="39"/>
      <c r="D645" s="39"/>
      <c r="E645" s="108"/>
      <c r="F645" s="117"/>
      <c r="G645" s="110"/>
    </row>
    <row r="646" spans="1:7" ht="15">
      <c r="A646" s="38"/>
      <c r="B646" s="39"/>
      <c r="C646" s="39"/>
      <c r="D646" s="39"/>
      <c r="E646" s="108"/>
      <c r="F646" s="117"/>
      <c r="G646" s="110"/>
    </row>
    <row r="647" spans="1:7" ht="15">
      <c r="A647" s="38"/>
      <c r="B647" s="39"/>
      <c r="C647" s="39"/>
      <c r="D647" s="39"/>
      <c r="E647" s="108"/>
      <c r="F647" s="117"/>
      <c r="G647" s="110"/>
    </row>
    <row r="648" spans="1:7" ht="15">
      <c r="A648" s="38"/>
      <c r="B648" s="39"/>
      <c r="C648" s="39"/>
      <c r="D648" s="39"/>
      <c r="E648" s="108"/>
      <c r="F648" s="117"/>
      <c r="G648" s="110"/>
    </row>
    <row r="649" spans="1:7" ht="15">
      <c r="A649" s="38"/>
      <c r="B649" s="39"/>
      <c r="C649" s="39"/>
      <c r="D649" s="39"/>
      <c r="E649" s="108"/>
      <c r="F649" s="117"/>
      <c r="G649" s="110"/>
    </row>
    <row r="650" spans="1:7" ht="15">
      <c r="A650" s="38"/>
      <c r="B650" s="39"/>
      <c r="C650" s="39"/>
      <c r="D650" s="39"/>
      <c r="E650" s="108"/>
      <c r="F650" s="117"/>
      <c r="G650" s="110"/>
    </row>
    <row r="651" spans="1:7" ht="15">
      <c r="A651" s="38"/>
      <c r="B651" s="39"/>
      <c r="C651" s="39"/>
      <c r="D651" s="39"/>
      <c r="E651" s="108"/>
      <c r="F651" s="117"/>
      <c r="G651" s="110"/>
    </row>
    <row r="652" spans="1:7" ht="15">
      <c r="A652" s="38"/>
      <c r="B652" s="39"/>
      <c r="C652" s="39"/>
      <c r="D652" s="39"/>
      <c r="E652" s="108"/>
      <c r="F652" s="117"/>
      <c r="G652" s="110"/>
    </row>
    <row r="653" spans="1:7" ht="15">
      <c r="A653" s="38"/>
      <c r="B653" s="39"/>
      <c r="C653" s="39"/>
      <c r="D653" s="39"/>
      <c r="E653" s="108"/>
      <c r="F653" s="117"/>
      <c r="G653" s="110"/>
    </row>
    <row r="654" spans="1:7" ht="15">
      <c r="A654" s="38"/>
      <c r="B654" s="39"/>
      <c r="C654" s="39"/>
      <c r="D654" s="39"/>
      <c r="E654" s="108"/>
      <c r="F654" s="117"/>
      <c r="G654" s="110"/>
    </row>
    <row r="655" spans="1:7" ht="15">
      <c r="A655" s="38"/>
      <c r="B655" s="39"/>
      <c r="C655" s="39"/>
      <c r="D655" s="39"/>
      <c r="E655" s="108"/>
      <c r="F655" s="117"/>
      <c r="G655" s="110"/>
    </row>
    <row r="656" spans="1:7" ht="15">
      <c r="A656" s="38"/>
      <c r="B656" s="39"/>
      <c r="C656" s="39"/>
      <c r="D656" s="39"/>
      <c r="E656" s="108"/>
      <c r="F656" s="117"/>
      <c r="G656" s="110"/>
    </row>
    <row r="657" spans="1:7" ht="15">
      <c r="A657" s="38"/>
      <c r="B657" s="39"/>
      <c r="C657" s="39"/>
      <c r="D657" s="39"/>
      <c r="E657" s="108"/>
      <c r="F657" s="117"/>
      <c r="G657" s="110"/>
    </row>
    <row r="658" spans="1:7" ht="15">
      <c r="A658" s="38"/>
      <c r="B658" s="39"/>
      <c r="C658" s="39"/>
      <c r="D658" s="39"/>
      <c r="E658" s="108"/>
      <c r="F658" s="117"/>
      <c r="G658" s="110"/>
    </row>
    <row r="659" spans="1:7" ht="15">
      <c r="A659" s="38"/>
      <c r="B659" s="39"/>
      <c r="C659" s="39"/>
      <c r="D659" s="39"/>
      <c r="E659" s="108"/>
      <c r="F659" s="117"/>
      <c r="G659" s="110"/>
    </row>
    <row r="660" spans="1:7" ht="15">
      <c r="A660" s="38"/>
      <c r="B660" s="39"/>
      <c r="C660" s="39"/>
      <c r="D660" s="39"/>
      <c r="E660" s="108"/>
      <c r="F660" s="117"/>
      <c r="G660" s="110"/>
    </row>
    <row r="661" spans="1:7" ht="15">
      <c r="A661" s="38"/>
      <c r="B661" s="39"/>
      <c r="C661" s="39"/>
      <c r="D661" s="39"/>
      <c r="E661" s="108"/>
      <c r="F661" s="117"/>
      <c r="G661" s="110"/>
    </row>
    <row r="662" spans="1:7" ht="15">
      <c r="A662" s="38"/>
      <c r="B662" s="39"/>
      <c r="C662" s="39"/>
      <c r="D662" s="39"/>
      <c r="E662" s="108"/>
      <c r="F662" s="117"/>
      <c r="G662" s="110"/>
    </row>
    <row r="663" spans="1:7" ht="15">
      <c r="A663" s="38"/>
      <c r="B663" s="39"/>
      <c r="C663" s="39"/>
      <c r="D663" s="39"/>
      <c r="E663" s="108"/>
      <c r="F663" s="117"/>
      <c r="G663" s="110"/>
    </row>
    <row r="664" spans="1:7" ht="15">
      <c r="A664" s="38"/>
      <c r="B664" s="39"/>
      <c r="C664" s="39"/>
      <c r="D664" s="39"/>
      <c r="E664" s="108"/>
      <c r="F664" s="117"/>
      <c r="G664" s="110"/>
    </row>
    <row r="665" spans="1:7" ht="15">
      <c r="A665" s="38"/>
      <c r="B665" s="39"/>
      <c r="C665" s="39"/>
      <c r="D665" s="39"/>
      <c r="E665" s="108"/>
      <c r="F665" s="117"/>
      <c r="G665" s="110"/>
    </row>
    <row r="666" spans="1:7" ht="15">
      <c r="A666" s="38"/>
      <c r="B666" s="39"/>
      <c r="C666" s="39"/>
      <c r="D666" s="39"/>
      <c r="E666" s="108"/>
      <c r="F666" s="117"/>
      <c r="G666" s="110"/>
    </row>
    <row r="667" spans="1:7" ht="15">
      <c r="A667" s="38"/>
      <c r="B667" s="39"/>
      <c r="C667" s="39"/>
      <c r="D667" s="39"/>
      <c r="E667" s="108"/>
      <c r="F667" s="117"/>
      <c r="G667" s="110"/>
    </row>
    <row r="668" spans="1:7" ht="15">
      <c r="A668" s="38"/>
      <c r="B668" s="39"/>
      <c r="C668" s="39"/>
      <c r="D668" s="39"/>
      <c r="E668" s="108"/>
      <c r="F668" s="117"/>
      <c r="G668" s="110"/>
    </row>
    <row r="669" spans="1:7" ht="15">
      <c r="A669" s="38"/>
      <c r="B669" s="39"/>
      <c r="C669" s="39"/>
      <c r="D669" s="39"/>
      <c r="E669" s="108"/>
      <c r="F669" s="117"/>
      <c r="G669" s="110"/>
    </row>
    <row r="670" spans="1:7" ht="15">
      <c r="A670" s="38"/>
      <c r="B670" s="39"/>
      <c r="C670" s="39"/>
      <c r="D670" s="39"/>
      <c r="E670" s="108"/>
      <c r="F670" s="117"/>
      <c r="G670" s="110"/>
    </row>
    <row r="671" spans="1:7" ht="15">
      <c r="A671" s="38"/>
      <c r="B671" s="39"/>
      <c r="C671" s="39"/>
      <c r="D671" s="39"/>
      <c r="E671" s="108"/>
      <c r="F671" s="117"/>
      <c r="G671" s="110"/>
    </row>
    <row r="672" spans="1:7" ht="15">
      <c r="A672" s="38"/>
      <c r="B672" s="39"/>
      <c r="C672" s="39"/>
      <c r="D672" s="39"/>
      <c r="E672" s="108"/>
      <c r="F672" s="117"/>
      <c r="G672" s="110"/>
    </row>
    <row r="673" spans="1:7" ht="15">
      <c r="A673" s="38"/>
      <c r="B673" s="39"/>
      <c r="C673" s="39"/>
      <c r="D673" s="39"/>
      <c r="E673" s="108"/>
      <c r="F673" s="117"/>
      <c r="G673" s="110"/>
    </row>
    <row r="674" spans="1:7" ht="15">
      <c r="A674" s="38"/>
      <c r="B674" s="39"/>
      <c r="C674" s="39"/>
      <c r="D674" s="39"/>
      <c r="E674" s="108"/>
      <c r="F674" s="117"/>
      <c r="G674" s="110"/>
    </row>
    <row r="675" spans="1:7" ht="15">
      <c r="A675" s="38"/>
      <c r="B675" s="39"/>
      <c r="C675" s="39"/>
      <c r="D675" s="39"/>
      <c r="E675" s="108"/>
      <c r="F675" s="117"/>
      <c r="G675" s="110"/>
    </row>
    <row r="676" spans="1:7" ht="15">
      <c r="A676" s="38"/>
      <c r="B676" s="39"/>
      <c r="C676" s="39"/>
      <c r="D676" s="39"/>
      <c r="E676" s="108"/>
      <c r="F676" s="117"/>
      <c r="G676" s="110"/>
    </row>
    <row r="677" spans="1:7" ht="15">
      <c r="A677" s="38"/>
      <c r="B677" s="39"/>
      <c r="C677" s="39"/>
      <c r="D677" s="39"/>
      <c r="E677" s="108"/>
      <c r="F677" s="117"/>
      <c r="G677" s="110"/>
    </row>
    <row r="678" spans="1:7" ht="15">
      <c r="A678" s="38"/>
      <c r="B678" s="39"/>
      <c r="C678" s="39"/>
      <c r="D678" s="39"/>
      <c r="E678" s="108"/>
      <c r="F678" s="117"/>
      <c r="G678" s="110"/>
    </row>
    <row r="679" spans="1:7" ht="15">
      <c r="A679" s="38"/>
      <c r="B679" s="39"/>
      <c r="C679" s="39"/>
      <c r="D679" s="39"/>
      <c r="E679" s="108"/>
      <c r="F679" s="117"/>
      <c r="G679" s="110"/>
    </row>
    <row r="680" spans="1:7" ht="15">
      <c r="A680" s="38"/>
      <c r="B680" s="39"/>
      <c r="C680" s="39"/>
      <c r="D680" s="39"/>
      <c r="E680" s="108"/>
      <c r="F680" s="117"/>
      <c r="G680" s="110"/>
    </row>
    <row r="681" spans="1:7" ht="15">
      <c r="A681" s="38"/>
      <c r="B681" s="39"/>
      <c r="C681" s="39"/>
      <c r="D681" s="39"/>
      <c r="E681" s="108"/>
      <c r="F681" s="117"/>
      <c r="G681" s="110"/>
    </row>
    <row r="682" spans="1:7" ht="15">
      <c r="A682" s="38"/>
      <c r="B682" s="39"/>
      <c r="C682" s="39"/>
      <c r="D682" s="39"/>
      <c r="E682" s="108"/>
      <c r="F682" s="117"/>
      <c r="G682" s="110"/>
    </row>
    <row r="683" spans="1:7" ht="15">
      <c r="A683" s="38"/>
      <c r="B683" s="39"/>
      <c r="C683" s="39"/>
      <c r="D683" s="39"/>
      <c r="E683" s="108"/>
      <c r="F683" s="117"/>
      <c r="G683" s="110"/>
    </row>
    <row r="684" spans="1:7" ht="15">
      <c r="A684" s="38"/>
      <c r="B684" s="39"/>
      <c r="C684" s="39"/>
      <c r="D684" s="39"/>
      <c r="E684" s="108"/>
      <c r="F684" s="117"/>
      <c r="G684" s="110"/>
    </row>
    <row r="685" spans="1:7" ht="15">
      <c r="A685" s="38"/>
      <c r="B685" s="39"/>
      <c r="C685" s="39"/>
      <c r="D685" s="39"/>
      <c r="E685" s="108"/>
      <c r="F685" s="117"/>
      <c r="G685" s="110"/>
    </row>
    <row r="686" spans="1:7" ht="15">
      <c r="A686" s="38"/>
      <c r="B686" s="39"/>
      <c r="C686" s="39"/>
      <c r="D686" s="39"/>
      <c r="E686" s="108"/>
      <c r="F686" s="117"/>
      <c r="G686" s="110"/>
    </row>
    <row r="687" spans="1:7" ht="15">
      <c r="A687" s="38"/>
      <c r="B687" s="39"/>
      <c r="C687" s="39"/>
      <c r="D687" s="39"/>
      <c r="E687" s="108"/>
      <c r="F687" s="117"/>
      <c r="G687" s="110"/>
    </row>
    <row r="688" spans="1:7" ht="15">
      <c r="A688" s="38"/>
      <c r="B688" s="39"/>
      <c r="C688" s="39"/>
      <c r="D688" s="39"/>
      <c r="E688" s="108"/>
      <c r="F688" s="117"/>
      <c r="G688" s="110"/>
    </row>
    <row r="689" spans="1:7" ht="15">
      <c r="A689" s="38"/>
      <c r="B689" s="39"/>
      <c r="C689" s="39"/>
      <c r="D689" s="39"/>
      <c r="E689" s="108"/>
      <c r="F689" s="117"/>
      <c r="G689" s="110"/>
    </row>
    <row r="690" spans="1:7" ht="15">
      <c r="A690" s="38"/>
      <c r="B690" s="39"/>
      <c r="C690" s="39"/>
      <c r="D690" s="39"/>
      <c r="E690" s="108"/>
      <c r="F690" s="117"/>
      <c r="G690" s="110"/>
    </row>
    <row r="691" spans="1:7" ht="15">
      <c r="A691" s="38"/>
      <c r="B691" s="39"/>
      <c r="C691" s="39"/>
      <c r="D691" s="39"/>
      <c r="E691" s="108"/>
      <c r="F691" s="117"/>
      <c r="G691" s="110"/>
    </row>
    <row r="692" spans="1:7" ht="15">
      <c r="A692" s="38"/>
      <c r="B692" s="39"/>
      <c r="C692" s="39"/>
      <c r="D692" s="39"/>
      <c r="E692" s="108"/>
      <c r="F692" s="117"/>
      <c r="G692" s="110"/>
    </row>
    <row r="693" spans="1:7" ht="15">
      <c r="A693" s="38"/>
      <c r="B693" s="39"/>
      <c r="C693" s="39"/>
      <c r="D693" s="39"/>
      <c r="E693" s="108"/>
      <c r="F693" s="117"/>
      <c r="G693" s="110"/>
    </row>
    <row r="694" spans="1:7" ht="15">
      <c r="A694" s="38"/>
      <c r="B694" s="39"/>
      <c r="C694" s="39"/>
      <c r="D694" s="39"/>
      <c r="E694" s="108"/>
      <c r="F694" s="117"/>
      <c r="G694" s="110"/>
    </row>
    <row r="695" spans="1:7" ht="15">
      <c r="A695" s="38"/>
      <c r="B695" s="39"/>
      <c r="C695" s="39"/>
      <c r="D695" s="39"/>
      <c r="E695" s="108"/>
      <c r="F695" s="117"/>
      <c r="G695" s="110"/>
    </row>
    <row r="696" spans="1:7" ht="15">
      <c r="A696" s="38"/>
      <c r="B696" s="39"/>
      <c r="C696" s="39"/>
      <c r="D696" s="39"/>
      <c r="E696" s="108"/>
      <c r="F696" s="117"/>
      <c r="G696" s="110"/>
    </row>
    <row r="697" spans="1:7" ht="15">
      <c r="A697" s="38"/>
      <c r="B697" s="39"/>
      <c r="C697" s="39"/>
      <c r="D697" s="39"/>
      <c r="E697" s="108"/>
      <c r="F697" s="117"/>
      <c r="G697" s="110"/>
    </row>
    <row r="698" spans="1:7" ht="15">
      <c r="A698" s="38"/>
      <c r="B698" s="39"/>
      <c r="C698" s="39"/>
      <c r="D698" s="39"/>
      <c r="E698" s="108"/>
      <c r="F698" s="117"/>
      <c r="G698" s="110"/>
    </row>
    <row r="699" spans="1:7" ht="15">
      <c r="A699" s="38"/>
      <c r="B699" s="39"/>
      <c r="C699" s="39"/>
      <c r="D699" s="39"/>
      <c r="E699" s="108"/>
      <c r="F699" s="117"/>
      <c r="G699" s="110"/>
    </row>
    <row r="700" spans="1:7" ht="15">
      <c r="A700" s="38"/>
      <c r="B700" s="39"/>
      <c r="C700" s="39"/>
      <c r="D700" s="39"/>
      <c r="E700" s="108"/>
      <c r="F700" s="117"/>
      <c r="G700" s="110"/>
    </row>
    <row r="701" spans="1:7" ht="15">
      <c r="A701" s="38"/>
      <c r="B701" s="39"/>
      <c r="C701" s="39"/>
      <c r="D701" s="39"/>
      <c r="E701" s="108"/>
      <c r="F701" s="117"/>
      <c r="G701" s="110"/>
    </row>
    <row r="702" spans="1:7" ht="15">
      <c r="A702" s="38"/>
      <c r="B702" s="39"/>
      <c r="C702" s="39"/>
      <c r="D702" s="39"/>
      <c r="E702" s="108"/>
      <c r="F702" s="117"/>
      <c r="G702" s="110"/>
    </row>
    <row r="703" spans="1:7" ht="15">
      <c r="A703" s="38"/>
      <c r="B703" s="39"/>
      <c r="C703" s="39"/>
      <c r="D703" s="39"/>
      <c r="E703" s="108"/>
      <c r="F703" s="117"/>
      <c r="G703" s="110"/>
    </row>
    <row r="704" spans="1:7" ht="15">
      <c r="A704" s="38"/>
      <c r="B704" s="39"/>
      <c r="C704" s="39"/>
      <c r="D704" s="39"/>
      <c r="E704" s="108"/>
      <c r="F704" s="117"/>
      <c r="G704" s="110"/>
    </row>
    <row r="705" spans="1:7" ht="15">
      <c r="A705" s="38"/>
      <c r="B705" s="39"/>
      <c r="C705" s="39"/>
      <c r="D705" s="39"/>
      <c r="E705" s="108"/>
      <c r="F705" s="117"/>
      <c r="G705" s="110"/>
    </row>
    <row r="706" spans="1:7" ht="15">
      <c r="A706" s="38"/>
      <c r="B706" s="39"/>
      <c r="C706" s="39"/>
      <c r="D706" s="39"/>
      <c r="E706" s="108"/>
      <c r="F706" s="117"/>
      <c r="G706" s="110"/>
    </row>
    <row r="707" spans="1:7" ht="15">
      <c r="A707" s="38"/>
      <c r="B707" s="39"/>
      <c r="C707" s="39"/>
      <c r="D707" s="39"/>
      <c r="E707" s="108"/>
      <c r="F707" s="117"/>
      <c r="G707" s="110"/>
    </row>
    <row r="708" spans="1:7" ht="15">
      <c r="A708" s="38"/>
      <c r="B708" s="39"/>
      <c r="C708" s="39"/>
      <c r="D708" s="39"/>
      <c r="E708" s="108"/>
      <c r="F708" s="117"/>
      <c r="G708" s="110"/>
    </row>
    <row r="709" spans="1:7" ht="15">
      <c r="A709" s="38"/>
      <c r="B709" s="39"/>
      <c r="C709" s="39"/>
      <c r="D709" s="39"/>
      <c r="E709" s="108"/>
      <c r="F709" s="117"/>
      <c r="G709" s="110"/>
    </row>
    <row r="710" spans="1:7" ht="15">
      <c r="A710" s="38"/>
      <c r="B710" s="39"/>
      <c r="C710" s="39"/>
      <c r="D710" s="39"/>
      <c r="E710" s="108"/>
      <c r="F710" s="117"/>
      <c r="G710" s="110"/>
    </row>
    <row r="711" spans="1:7" ht="15">
      <c r="A711" s="38"/>
      <c r="B711" s="39"/>
      <c r="C711" s="39"/>
      <c r="D711" s="39"/>
      <c r="E711" s="108"/>
      <c r="F711" s="117"/>
      <c r="G711" s="110"/>
    </row>
    <row r="712" spans="1:7" ht="15">
      <c r="A712" s="38"/>
      <c r="B712" s="39"/>
      <c r="C712" s="39"/>
      <c r="D712" s="39"/>
      <c r="E712" s="108"/>
      <c r="F712" s="117"/>
      <c r="G712" s="110"/>
    </row>
    <row r="713" spans="1:7" ht="15">
      <c r="A713" s="38"/>
      <c r="B713" s="39"/>
      <c r="C713" s="39"/>
      <c r="D713" s="39"/>
      <c r="E713" s="108"/>
      <c r="F713" s="117"/>
      <c r="G713" s="110"/>
    </row>
    <row r="714" spans="1:7" ht="15">
      <c r="A714" s="38"/>
      <c r="B714" s="39"/>
      <c r="C714" s="39"/>
      <c r="D714" s="39"/>
      <c r="E714" s="108"/>
      <c r="F714" s="117"/>
      <c r="G714" s="110"/>
    </row>
    <row r="715" spans="1:7" ht="15">
      <c r="A715" s="38"/>
      <c r="B715" s="39"/>
      <c r="C715" s="39"/>
      <c r="D715" s="39"/>
      <c r="E715" s="108"/>
      <c r="F715" s="117"/>
      <c r="G715" s="110"/>
    </row>
    <row r="716" spans="1:7" ht="15">
      <c r="A716" s="38"/>
      <c r="B716" s="39"/>
      <c r="C716" s="39"/>
      <c r="D716" s="39"/>
      <c r="E716" s="108"/>
      <c r="F716" s="117"/>
      <c r="G716" s="110"/>
    </row>
    <row r="717" spans="1:7" ht="15">
      <c r="A717" s="38"/>
      <c r="B717" s="39"/>
      <c r="C717" s="39"/>
      <c r="D717" s="39"/>
      <c r="E717" s="108"/>
      <c r="F717" s="117"/>
      <c r="G717" s="110"/>
    </row>
    <row r="718" spans="1:7" ht="15">
      <c r="A718" s="38"/>
      <c r="B718" s="39"/>
      <c r="C718" s="39"/>
      <c r="D718" s="39"/>
      <c r="E718" s="108"/>
      <c r="F718" s="117"/>
      <c r="G718" s="110"/>
    </row>
    <row r="719" spans="1:7" ht="15">
      <c r="A719" s="38"/>
      <c r="B719" s="39"/>
      <c r="C719" s="39"/>
      <c r="D719" s="39"/>
      <c r="E719" s="108"/>
      <c r="F719" s="117"/>
      <c r="G719" s="110"/>
    </row>
    <row r="720" spans="1:7" ht="15">
      <c r="A720" s="38"/>
      <c r="B720" s="39"/>
      <c r="C720" s="39"/>
      <c r="D720" s="39"/>
      <c r="E720" s="108"/>
      <c r="F720" s="117"/>
      <c r="G720" s="110"/>
    </row>
    <row r="721" spans="1:7" ht="15">
      <c r="A721" s="38"/>
      <c r="B721" s="39"/>
      <c r="C721" s="39"/>
      <c r="D721" s="39"/>
      <c r="E721" s="108"/>
      <c r="F721" s="117"/>
      <c r="G721" s="110"/>
    </row>
    <row r="722" spans="1:7" ht="15">
      <c r="A722" s="38"/>
      <c r="B722" s="39"/>
      <c r="C722" s="39"/>
      <c r="D722" s="39"/>
      <c r="E722" s="108"/>
      <c r="F722" s="117"/>
      <c r="G722" s="110"/>
    </row>
    <row r="723" spans="1:7" ht="15">
      <c r="A723" s="38"/>
      <c r="B723" s="39"/>
      <c r="C723" s="39"/>
      <c r="D723" s="39"/>
      <c r="E723" s="108"/>
      <c r="F723" s="117"/>
      <c r="G723" s="110"/>
    </row>
    <row r="724" spans="1:7" ht="15">
      <c r="A724" s="38"/>
      <c r="B724" s="39"/>
      <c r="C724" s="39"/>
      <c r="D724" s="39"/>
      <c r="E724" s="108"/>
      <c r="F724" s="117"/>
      <c r="G724" s="110"/>
    </row>
    <row r="725" spans="1:7" ht="15">
      <c r="A725" s="38"/>
      <c r="B725" s="39"/>
      <c r="C725" s="39"/>
      <c r="D725" s="39"/>
      <c r="E725" s="108"/>
      <c r="F725" s="117"/>
      <c r="G725" s="110"/>
    </row>
    <row r="726" spans="1:7" ht="15">
      <c r="A726" s="38"/>
      <c r="B726" s="39"/>
      <c r="C726" s="39"/>
      <c r="D726" s="39"/>
      <c r="E726" s="108"/>
      <c r="F726" s="117"/>
      <c r="G726" s="110"/>
    </row>
    <row r="727" spans="1:7" ht="15">
      <c r="A727" s="38"/>
      <c r="B727" s="39"/>
      <c r="C727" s="39"/>
      <c r="D727" s="39"/>
      <c r="E727" s="108"/>
      <c r="F727" s="117"/>
      <c r="G727" s="110"/>
    </row>
    <row r="728" spans="1:7" ht="15">
      <c r="A728" s="38"/>
      <c r="B728" s="39"/>
      <c r="C728" s="39"/>
      <c r="D728" s="39"/>
      <c r="E728" s="108"/>
      <c r="F728" s="117"/>
      <c r="G728" s="110"/>
    </row>
    <row r="729" spans="1:7" ht="15">
      <c r="A729" s="38"/>
      <c r="B729" s="39"/>
      <c r="C729" s="39"/>
      <c r="D729" s="39"/>
      <c r="E729" s="108"/>
      <c r="F729" s="117"/>
      <c r="G729" s="110"/>
    </row>
    <row r="730" spans="1:7" ht="15">
      <c r="A730" s="38"/>
      <c r="B730" s="39"/>
      <c r="C730" s="39"/>
      <c r="D730" s="39"/>
      <c r="E730" s="108"/>
      <c r="F730" s="117"/>
      <c r="G730" s="110"/>
    </row>
    <row r="731" spans="1:7" ht="15">
      <c r="A731" s="38"/>
      <c r="B731" s="39"/>
      <c r="C731" s="39"/>
      <c r="D731" s="39"/>
      <c r="E731" s="108"/>
      <c r="F731" s="117"/>
      <c r="G731" s="110"/>
    </row>
    <row r="732" spans="1:7" ht="15">
      <c r="A732" s="38"/>
      <c r="B732" s="39"/>
      <c r="C732" s="39"/>
      <c r="D732" s="39"/>
      <c r="E732" s="108"/>
      <c r="F732" s="117"/>
      <c r="G732" s="110"/>
    </row>
    <row r="733" spans="1:7" ht="15">
      <c r="A733" s="38"/>
      <c r="B733" s="39"/>
      <c r="C733" s="39"/>
      <c r="D733" s="39"/>
      <c r="E733" s="108"/>
      <c r="F733" s="117"/>
      <c r="G733" s="110"/>
    </row>
    <row r="734" spans="1:7" ht="15">
      <c r="A734" s="38"/>
      <c r="B734" s="39"/>
      <c r="C734" s="39"/>
      <c r="D734" s="39"/>
      <c r="E734" s="108"/>
      <c r="F734" s="117"/>
      <c r="G734" s="110"/>
    </row>
    <row r="735" spans="1:7" ht="15">
      <c r="A735" s="38"/>
      <c r="B735" s="39"/>
      <c r="C735" s="39"/>
      <c r="D735" s="39"/>
      <c r="E735" s="108"/>
      <c r="F735" s="117"/>
      <c r="G735" s="110"/>
    </row>
    <row r="736" spans="1:7" ht="15">
      <c r="A736" s="38"/>
      <c r="B736" s="39"/>
      <c r="C736" s="39"/>
      <c r="D736" s="39"/>
      <c r="E736" s="108"/>
      <c r="F736" s="117"/>
      <c r="G736" s="110"/>
    </row>
    <row r="737" spans="1:7" ht="15">
      <c r="A737" s="38"/>
      <c r="B737" s="39"/>
      <c r="C737" s="39"/>
      <c r="D737" s="39"/>
      <c r="E737" s="108"/>
      <c r="F737" s="117"/>
      <c r="G737" s="110"/>
    </row>
    <row r="738" spans="1:7" ht="15">
      <c r="A738" s="38"/>
      <c r="B738" s="39"/>
      <c r="C738" s="39"/>
      <c r="D738" s="39"/>
      <c r="E738" s="108"/>
      <c r="F738" s="117"/>
      <c r="G738" s="110"/>
    </row>
    <row r="739" spans="1:7" ht="15">
      <c r="A739" s="38"/>
      <c r="B739" s="39"/>
      <c r="C739" s="39"/>
      <c r="D739" s="39"/>
      <c r="E739" s="108"/>
      <c r="F739" s="117"/>
      <c r="G739" s="110"/>
    </row>
    <row r="740" spans="1:7" ht="15">
      <c r="A740" s="38"/>
      <c r="B740" s="39"/>
      <c r="C740" s="39"/>
      <c r="D740" s="39"/>
      <c r="E740" s="108"/>
      <c r="F740" s="117"/>
      <c r="G740" s="110"/>
    </row>
    <row r="741" spans="1:7" ht="15">
      <c r="A741" s="38"/>
      <c r="B741" s="39"/>
      <c r="C741" s="39"/>
      <c r="D741" s="39"/>
      <c r="E741" s="108"/>
      <c r="F741" s="117"/>
      <c r="G741" s="110"/>
    </row>
    <row r="742" spans="1:7" ht="15">
      <c r="A742" s="38"/>
      <c r="B742" s="39"/>
      <c r="C742" s="39"/>
      <c r="D742" s="39"/>
      <c r="E742" s="108"/>
      <c r="F742" s="117"/>
      <c r="G742" s="110"/>
    </row>
    <row r="743" spans="1:7" ht="15">
      <c r="A743" s="38"/>
      <c r="B743" s="39"/>
      <c r="C743" s="39"/>
      <c r="D743" s="39"/>
      <c r="E743" s="108"/>
      <c r="F743" s="117"/>
      <c r="G743" s="110"/>
    </row>
    <row r="744" spans="1:7" ht="15">
      <c r="A744" s="38"/>
      <c r="B744" s="39"/>
      <c r="C744" s="39"/>
      <c r="D744" s="39"/>
      <c r="E744" s="108"/>
      <c r="F744" s="117"/>
      <c r="G744" s="110"/>
    </row>
    <row r="745" spans="1:7" ht="15">
      <c r="A745" s="38"/>
      <c r="B745" s="39"/>
      <c r="C745" s="39"/>
      <c r="D745" s="39"/>
      <c r="E745" s="108"/>
      <c r="F745" s="117"/>
      <c r="G745" s="110"/>
    </row>
    <row r="746" spans="1:7" ht="15">
      <c r="A746" s="38"/>
      <c r="B746" s="39"/>
      <c r="C746" s="39"/>
      <c r="D746" s="39"/>
      <c r="E746" s="108"/>
      <c r="F746" s="117"/>
      <c r="G746" s="110"/>
    </row>
    <row r="747" spans="1:7" ht="15">
      <c r="A747" s="38"/>
      <c r="B747" s="39"/>
      <c r="C747" s="39"/>
      <c r="D747" s="39"/>
      <c r="E747" s="108"/>
      <c r="F747" s="117"/>
      <c r="G747" s="110"/>
    </row>
    <row r="748" spans="1:7" ht="15">
      <c r="A748" s="38"/>
      <c r="B748" s="39"/>
      <c r="C748" s="39"/>
      <c r="D748" s="39"/>
      <c r="E748" s="108"/>
      <c r="F748" s="117"/>
      <c r="G748" s="110"/>
    </row>
    <row r="749" spans="1:7" ht="15">
      <c r="A749" s="38"/>
      <c r="B749" s="39"/>
      <c r="C749" s="39"/>
      <c r="D749" s="39"/>
      <c r="E749" s="108"/>
      <c r="F749" s="117"/>
      <c r="G749" s="110"/>
    </row>
    <row r="750" spans="1:7" ht="15">
      <c r="A750" s="38"/>
      <c r="B750" s="39"/>
      <c r="C750" s="39"/>
      <c r="D750" s="39"/>
      <c r="E750" s="108"/>
      <c r="F750" s="117"/>
      <c r="G750" s="110"/>
    </row>
    <row r="751" spans="1:7" ht="15">
      <c r="A751" s="38"/>
      <c r="B751" s="39"/>
      <c r="C751" s="39"/>
      <c r="D751" s="39"/>
      <c r="E751" s="108"/>
      <c r="F751" s="117"/>
      <c r="G751" s="110"/>
    </row>
    <row r="752" spans="1:7" ht="15">
      <c r="A752" s="38"/>
      <c r="B752" s="39"/>
      <c r="C752" s="39"/>
      <c r="D752" s="39"/>
      <c r="E752" s="108"/>
      <c r="F752" s="117"/>
      <c r="G752" s="110"/>
    </row>
    <row r="753" spans="1:7" ht="15">
      <c r="A753" s="38"/>
      <c r="B753" s="39"/>
      <c r="C753" s="39"/>
      <c r="D753" s="39"/>
      <c r="E753" s="108"/>
      <c r="F753" s="117"/>
      <c r="G753" s="110"/>
    </row>
    <row r="754" spans="1:7" ht="15">
      <c r="A754" s="38"/>
      <c r="B754" s="39"/>
      <c r="C754" s="39"/>
      <c r="D754" s="39"/>
      <c r="E754" s="108"/>
      <c r="F754" s="117"/>
      <c r="G754" s="110"/>
    </row>
    <row r="755" spans="1:7" ht="15">
      <c r="A755" s="38"/>
      <c r="B755" s="39"/>
      <c r="C755" s="39"/>
      <c r="D755" s="39"/>
      <c r="E755" s="108"/>
      <c r="F755" s="117"/>
      <c r="G755" s="110"/>
    </row>
    <row r="756" spans="1:7" ht="15">
      <c r="A756" s="38"/>
      <c r="B756" s="39"/>
      <c r="C756" s="39"/>
      <c r="D756" s="39"/>
      <c r="E756" s="108"/>
      <c r="F756" s="117"/>
      <c r="G756" s="110"/>
    </row>
    <row r="757" spans="1:7" ht="15">
      <c r="A757" s="38"/>
      <c r="B757" s="39"/>
      <c r="C757" s="39"/>
      <c r="D757" s="39"/>
      <c r="E757" s="108"/>
      <c r="F757" s="117"/>
      <c r="G757" s="110"/>
    </row>
    <row r="758" spans="1:7" ht="15">
      <c r="A758" s="38"/>
      <c r="B758" s="39"/>
      <c r="C758" s="39"/>
      <c r="D758" s="39"/>
      <c r="E758" s="108"/>
      <c r="F758" s="117"/>
      <c r="G758" s="110"/>
    </row>
    <row r="759" spans="1:7" ht="15">
      <c r="A759" s="38"/>
      <c r="B759" s="39"/>
      <c r="C759" s="39"/>
      <c r="D759" s="39"/>
      <c r="E759" s="108"/>
      <c r="F759" s="117"/>
      <c r="G759" s="110"/>
    </row>
    <row r="760" spans="1:7" ht="15">
      <c r="A760" s="38"/>
      <c r="B760" s="39"/>
      <c r="C760" s="39"/>
      <c r="D760" s="39"/>
      <c r="E760" s="108"/>
      <c r="F760" s="117"/>
      <c r="G760" s="110"/>
    </row>
    <row r="761" spans="1:7" ht="15">
      <c r="A761" s="38"/>
      <c r="B761" s="39"/>
      <c r="C761" s="39"/>
      <c r="D761" s="39"/>
      <c r="E761" s="108"/>
      <c r="F761" s="117"/>
      <c r="G761" s="110"/>
    </row>
    <row r="762" spans="1:7" ht="15">
      <c r="A762" s="38"/>
      <c r="B762" s="39"/>
      <c r="C762" s="39"/>
      <c r="D762" s="39"/>
      <c r="E762" s="108"/>
      <c r="F762" s="117"/>
      <c r="G762" s="110"/>
    </row>
    <row r="763" spans="1:7" ht="15">
      <c r="A763" s="38"/>
      <c r="B763" s="39"/>
      <c r="C763" s="39"/>
      <c r="D763" s="39"/>
      <c r="E763" s="108"/>
      <c r="F763" s="117"/>
      <c r="G763" s="110"/>
    </row>
    <row r="764" spans="1:7" ht="15">
      <c r="A764" s="38"/>
      <c r="B764" s="39"/>
      <c r="C764" s="39"/>
      <c r="D764" s="39"/>
      <c r="E764" s="108"/>
      <c r="F764" s="117"/>
      <c r="G764" s="110"/>
    </row>
    <row r="765" spans="1:7" ht="15">
      <c r="A765" s="38"/>
      <c r="B765" s="39"/>
      <c r="C765" s="39"/>
      <c r="D765" s="39"/>
      <c r="E765" s="108"/>
      <c r="F765" s="117"/>
      <c r="G765" s="110"/>
    </row>
    <row r="766" spans="1:7" ht="15">
      <c r="A766" s="38"/>
      <c r="B766" s="39"/>
      <c r="C766" s="39"/>
      <c r="D766" s="39"/>
      <c r="E766" s="108"/>
      <c r="F766" s="117"/>
      <c r="G766" s="110"/>
    </row>
    <row r="767" spans="1:7" ht="15">
      <c r="A767" s="38"/>
      <c r="B767" s="39"/>
      <c r="C767" s="39"/>
      <c r="D767" s="39"/>
      <c r="E767" s="108"/>
      <c r="F767" s="117"/>
      <c r="G767" s="110"/>
    </row>
    <row r="768" spans="1:7" ht="15">
      <c r="A768" s="38"/>
      <c r="B768" s="39"/>
      <c r="C768" s="39"/>
      <c r="D768" s="39"/>
      <c r="E768" s="108"/>
      <c r="F768" s="117"/>
      <c r="G768" s="110"/>
    </row>
    <row r="769" spans="1:7" ht="15">
      <c r="A769" s="38"/>
      <c r="B769" s="39"/>
      <c r="C769" s="39"/>
      <c r="D769" s="39"/>
      <c r="E769" s="108"/>
      <c r="F769" s="117"/>
      <c r="G769" s="110"/>
    </row>
    <row r="770" spans="1:7" ht="15">
      <c r="A770" s="38"/>
      <c r="B770" s="39"/>
      <c r="C770" s="39"/>
      <c r="D770" s="39"/>
      <c r="E770" s="108"/>
      <c r="F770" s="117"/>
      <c r="G770" s="110"/>
    </row>
    <row r="771" spans="1:7" ht="15">
      <c r="A771" s="38"/>
      <c r="B771" s="39"/>
      <c r="C771" s="39"/>
      <c r="D771" s="39"/>
      <c r="E771" s="108"/>
      <c r="F771" s="117"/>
      <c r="G771" s="110"/>
    </row>
    <row r="772" spans="1:7" ht="15">
      <c r="A772" s="38"/>
      <c r="B772" s="39"/>
      <c r="C772" s="39"/>
      <c r="D772" s="39"/>
      <c r="E772" s="108"/>
      <c r="F772" s="117"/>
      <c r="G772" s="110"/>
    </row>
    <row r="773" spans="1:7" ht="15">
      <c r="A773" s="38"/>
      <c r="B773" s="39"/>
      <c r="C773" s="39"/>
      <c r="D773" s="39"/>
      <c r="E773" s="108"/>
      <c r="F773" s="117"/>
      <c r="G773" s="110"/>
    </row>
    <row r="774" spans="1:7" ht="15">
      <c r="A774" s="38"/>
      <c r="B774" s="39"/>
      <c r="C774" s="39"/>
      <c r="D774" s="39"/>
      <c r="E774" s="108"/>
      <c r="F774" s="117"/>
      <c r="G774" s="110"/>
    </row>
    <row r="775" spans="1:7" ht="15">
      <c r="A775" s="38"/>
      <c r="B775" s="39"/>
      <c r="C775" s="39"/>
      <c r="D775" s="39"/>
      <c r="E775" s="108"/>
      <c r="F775" s="117"/>
      <c r="G775" s="110"/>
    </row>
    <row r="776" spans="1:7" ht="15">
      <c r="A776" s="38"/>
      <c r="B776" s="39"/>
      <c r="C776" s="39"/>
      <c r="D776" s="39"/>
      <c r="E776" s="108"/>
      <c r="F776" s="117"/>
      <c r="G776" s="110"/>
    </row>
    <row r="777" spans="1:7" ht="15">
      <c r="A777" s="38"/>
      <c r="B777" s="39"/>
      <c r="C777" s="39"/>
      <c r="D777" s="39"/>
      <c r="E777" s="108"/>
      <c r="F777" s="117"/>
      <c r="G777" s="110"/>
    </row>
    <row r="778" spans="1:7" ht="15">
      <c r="A778" s="38"/>
      <c r="B778" s="39"/>
      <c r="C778" s="39"/>
      <c r="D778" s="39"/>
      <c r="E778" s="108"/>
      <c r="F778" s="117"/>
      <c r="G778" s="110"/>
    </row>
    <row r="779" spans="1:7" ht="15">
      <c r="A779" s="38"/>
      <c r="B779" s="39"/>
      <c r="C779" s="39"/>
      <c r="D779" s="39"/>
      <c r="E779" s="108"/>
      <c r="F779" s="117"/>
      <c r="G779" s="110"/>
    </row>
    <row r="780" spans="1:7" ht="15">
      <c r="A780" s="38"/>
      <c r="B780" s="39"/>
      <c r="C780" s="39"/>
      <c r="D780" s="39"/>
      <c r="E780" s="108"/>
      <c r="F780" s="117"/>
      <c r="G780" s="110"/>
    </row>
    <row r="781" spans="1:7" ht="15">
      <c r="A781" s="38"/>
      <c r="B781" s="39"/>
      <c r="C781" s="39"/>
      <c r="D781" s="39"/>
      <c r="E781" s="108"/>
      <c r="F781" s="117"/>
      <c r="G781" s="110"/>
    </row>
    <row r="782" spans="1:7" ht="15">
      <c r="A782" s="38"/>
      <c r="B782" s="39"/>
      <c r="C782" s="39"/>
      <c r="D782" s="39"/>
      <c r="E782" s="108"/>
      <c r="F782" s="117"/>
      <c r="G782" s="110"/>
    </row>
    <row r="783" spans="1:7" ht="15">
      <c r="A783" s="38"/>
      <c r="B783" s="39"/>
      <c r="C783" s="39"/>
      <c r="D783" s="39"/>
      <c r="E783" s="108"/>
      <c r="F783" s="117"/>
      <c r="G783" s="110"/>
    </row>
    <row r="784" spans="1:7" ht="15">
      <c r="A784" s="38"/>
      <c r="B784" s="39"/>
      <c r="C784" s="39"/>
      <c r="D784" s="39"/>
      <c r="E784" s="108"/>
      <c r="F784" s="117"/>
      <c r="G784" s="110"/>
    </row>
    <row r="785" spans="1:7" ht="15">
      <c r="A785" s="38"/>
      <c r="B785" s="39"/>
      <c r="C785" s="39"/>
      <c r="D785" s="39"/>
      <c r="E785" s="108"/>
      <c r="F785" s="117"/>
      <c r="G785" s="110"/>
    </row>
    <row r="786" spans="1:7" ht="15">
      <c r="A786" s="38"/>
      <c r="B786" s="39"/>
      <c r="C786" s="39"/>
      <c r="D786" s="39"/>
      <c r="E786" s="108"/>
      <c r="F786" s="117"/>
      <c r="G786" s="110"/>
    </row>
    <row r="787" spans="1:7" ht="15">
      <c r="A787" s="38"/>
      <c r="B787" s="39"/>
      <c r="C787" s="39"/>
      <c r="D787" s="39"/>
      <c r="E787" s="108"/>
      <c r="F787" s="117"/>
      <c r="G787" s="110"/>
    </row>
    <row r="788" spans="1:7" ht="15">
      <c r="A788" s="38"/>
      <c r="B788" s="39"/>
      <c r="C788" s="39"/>
      <c r="D788" s="39"/>
      <c r="E788" s="108"/>
      <c r="F788" s="117"/>
      <c r="G788" s="110"/>
    </row>
    <row r="789" spans="1:7" ht="15">
      <c r="A789" s="38"/>
      <c r="B789" s="39"/>
      <c r="C789" s="39"/>
      <c r="D789" s="39"/>
      <c r="E789" s="108"/>
      <c r="F789" s="117"/>
      <c r="G789" s="110"/>
    </row>
    <row r="790" spans="1:7" ht="15">
      <c r="A790" s="38"/>
      <c r="B790" s="39"/>
      <c r="C790" s="39"/>
      <c r="D790" s="39"/>
      <c r="E790" s="108"/>
      <c r="F790" s="117"/>
      <c r="G790" s="110"/>
    </row>
    <row r="791" spans="1:7" ht="15">
      <c r="A791" s="38"/>
      <c r="B791" s="39"/>
      <c r="C791" s="39"/>
      <c r="D791" s="39"/>
      <c r="E791" s="108"/>
      <c r="F791" s="117"/>
      <c r="G791" s="110"/>
    </row>
    <row r="792" spans="1:7" ht="15">
      <c r="A792" s="38"/>
      <c r="B792" s="39"/>
      <c r="C792" s="39"/>
      <c r="D792" s="39"/>
      <c r="E792" s="108"/>
      <c r="F792" s="117"/>
      <c r="G792" s="110"/>
    </row>
    <row r="793" spans="1:7" ht="15">
      <c r="A793" s="38"/>
      <c r="B793" s="39"/>
      <c r="C793" s="39"/>
      <c r="D793" s="39"/>
      <c r="E793" s="108"/>
      <c r="F793" s="117"/>
      <c r="G793" s="110"/>
    </row>
    <row r="794" spans="1:7" ht="15">
      <c r="A794" s="38"/>
      <c r="B794" s="39"/>
      <c r="C794" s="39"/>
      <c r="D794" s="39"/>
      <c r="E794" s="108"/>
      <c r="F794" s="117"/>
      <c r="G794" s="110"/>
    </row>
    <row r="795" spans="1:7" ht="15">
      <c r="A795" s="38"/>
      <c r="B795" s="39"/>
      <c r="C795" s="39"/>
      <c r="D795" s="39"/>
      <c r="E795" s="108"/>
      <c r="F795" s="117"/>
      <c r="G795" s="110"/>
    </row>
    <row r="796" spans="1:7" ht="15">
      <c r="A796" s="38"/>
      <c r="B796" s="39"/>
      <c r="C796" s="39"/>
      <c r="D796" s="39"/>
      <c r="E796" s="108"/>
      <c r="F796" s="117"/>
      <c r="G796" s="110"/>
    </row>
    <row r="797" spans="1:7" ht="15">
      <c r="A797" s="38"/>
      <c r="B797" s="39"/>
      <c r="C797" s="39"/>
      <c r="D797" s="39"/>
      <c r="E797" s="108"/>
      <c r="F797" s="117"/>
      <c r="G797" s="110"/>
    </row>
    <row r="798" spans="1:7" ht="15">
      <c r="A798" s="38"/>
      <c r="B798" s="39"/>
      <c r="C798" s="39"/>
      <c r="D798" s="39"/>
      <c r="E798" s="108"/>
      <c r="F798" s="117"/>
      <c r="G798" s="110"/>
    </row>
    <row r="799" spans="1:7" ht="15">
      <c r="A799" s="38"/>
      <c r="B799" s="39"/>
      <c r="C799" s="39"/>
      <c r="D799" s="39"/>
      <c r="E799" s="108"/>
      <c r="F799" s="117"/>
      <c r="G799" s="110"/>
    </row>
    <row r="800" spans="1:7" ht="15">
      <c r="A800" s="38"/>
      <c r="B800" s="39"/>
      <c r="C800" s="39"/>
      <c r="D800" s="39"/>
      <c r="E800" s="108"/>
      <c r="F800" s="117"/>
      <c r="G800" s="110"/>
    </row>
    <row r="801" spans="1:7" ht="15">
      <c r="A801" s="38"/>
      <c r="B801" s="39"/>
      <c r="C801" s="39"/>
      <c r="D801" s="39"/>
      <c r="E801" s="108"/>
      <c r="F801" s="117"/>
      <c r="G801" s="110"/>
    </row>
    <row r="802" spans="1:7" ht="15">
      <c r="A802" s="38"/>
      <c r="B802" s="39"/>
      <c r="C802" s="39"/>
      <c r="D802" s="39"/>
      <c r="E802" s="108"/>
      <c r="F802" s="117"/>
      <c r="G802" s="110"/>
    </row>
    <row r="803" spans="1:7" ht="15">
      <c r="A803" s="38"/>
      <c r="B803" s="39"/>
      <c r="C803" s="39"/>
      <c r="D803" s="39"/>
      <c r="E803" s="108"/>
      <c r="F803" s="117"/>
      <c r="G803" s="110"/>
    </row>
    <row r="804" spans="1:7" ht="15">
      <c r="A804" s="38"/>
      <c r="B804" s="39"/>
      <c r="C804" s="39"/>
      <c r="D804" s="39"/>
      <c r="E804" s="108"/>
      <c r="F804" s="117"/>
      <c r="G804" s="110"/>
    </row>
    <row r="805" spans="1:7" ht="15">
      <c r="A805" s="38"/>
      <c r="B805" s="39"/>
      <c r="C805" s="39"/>
      <c r="D805" s="39"/>
      <c r="E805" s="108"/>
      <c r="F805" s="117"/>
      <c r="G805" s="110"/>
    </row>
    <row r="806" spans="1:7" ht="15">
      <c r="A806" s="38"/>
      <c r="B806" s="39"/>
      <c r="C806" s="39"/>
      <c r="D806" s="39"/>
      <c r="E806" s="108"/>
      <c r="F806" s="117"/>
      <c r="G806" s="110"/>
    </row>
    <row r="807" spans="1:7" ht="15">
      <c r="A807" s="38"/>
      <c r="B807" s="39"/>
      <c r="C807" s="39"/>
      <c r="D807" s="39"/>
      <c r="E807" s="108"/>
      <c r="F807" s="117"/>
      <c r="G807" s="110"/>
    </row>
    <row r="808" spans="1:7" ht="15">
      <c r="A808" s="38"/>
      <c r="B808" s="39"/>
      <c r="C808" s="39"/>
      <c r="D808" s="39"/>
      <c r="E808" s="108"/>
      <c r="F808" s="117"/>
      <c r="G808" s="110"/>
    </row>
    <row r="809" spans="1:7" ht="15">
      <c r="A809" s="38"/>
      <c r="B809" s="39"/>
      <c r="C809" s="39"/>
      <c r="D809" s="39"/>
      <c r="E809" s="108"/>
      <c r="F809" s="117"/>
      <c r="G809" s="110"/>
    </row>
    <row r="810" spans="1:7" ht="15">
      <c r="A810" s="38"/>
      <c r="B810" s="39"/>
      <c r="C810" s="39"/>
      <c r="D810" s="39"/>
      <c r="E810" s="108"/>
      <c r="F810" s="117"/>
      <c r="G810" s="110"/>
    </row>
    <row r="811" spans="1:7" ht="15">
      <c r="A811" s="38"/>
      <c r="B811" s="39"/>
      <c r="C811" s="39"/>
      <c r="D811" s="39"/>
      <c r="E811" s="108"/>
      <c r="F811" s="117"/>
      <c r="G811" s="110"/>
    </row>
    <row r="812" spans="1:7" ht="15">
      <c r="A812" s="38"/>
      <c r="B812" s="39"/>
      <c r="C812" s="39"/>
      <c r="D812" s="39"/>
      <c r="E812" s="108"/>
      <c r="F812" s="117"/>
      <c r="G812" s="110"/>
    </row>
    <row r="813" spans="1:7" ht="15">
      <c r="A813" s="38"/>
      <c r="B813" s="39"/>
      <c r="C813" s="39"/>
      <c r="D813" s="39"/>
      <c r="E813" s="108"/>
      <c r="F813" s="117"/>
      <c r="G813" s="110"/>
    </row>
    <row r="814" spans="1:7" ht="15">
      <c r="A814" s="38"/>
      <c r="B814" s="39"/>
      <c r="C814" s="39"/>
      <c r="D814" s="39"/>
      <c r="E814" s="108"/>
      <c r="F814" s="117"/>
      <c r="G814" s="110"/>
    </row>
    <row r="815" spans="1:7" ht="15">
      <c r="A815" s="38"/>
      <c r="B815" s="39"/>
      <c r="C815" s="39"/>
      <c r="D815" s="39"/>
      <c r="E815" s="108"/>
      <c r="F815" s="117"/>
      <c r="G815" s="110"/>
    </row>
    <row r="816" spans="1:7" ht="15">
      <c r="A816" s="38"/>
      <c r="B816" s="39"/>
      <c r="C816" s="39"/>
      <c r="D816" s="39"/>
      <c r="E816" s="108"/>
      <c r="F816" s="117"/>
      <c r="G816" s="110"/>
    </row>
    <row r="817" spans="1:7" ht="15">
      <c r="A817" s="38"/>
      <c r="B817" s="39"/>
      <c r="C817" s="39"/>
      <c r="D817" s="39"/>
      <c r="E817" s="108"/>
      <c r="F817" s="117"/>
      <c r="G817" s="110"/>
    </row>
    <row r="818" spans="1:7" ht="15">
      <c r="A818" s="38"/>
      <c r="B818" s="39"/>
      <c r="C818" s="39"/>
      <c r="D818" s="39"/>
      <c r="E818" s="108"/>
      <c r="F818" s="117"/>
      <c r="G818" s="110"/>
    </row>
    <row r="819" spans="1:7" ht="15">
      <c r="A819" s="38"/>
      <c r="B819" s="39"/>
      <c r="C819" s="39"/>
      <c r="D819" s="39"/>
      <c r="E819" s="108"/>
      <c r="F819" s="117"/>
      <c r="G819" s="110"/>
    </row>
    <row r="820" spans="1:7" ht="15">
      <c r="A820" s="38"/>
      <c r="B820" s="39"/>
      <c r="C820" s="39"/>
      <c r="D820" s="39"/>
      <c r="E820" s="108"/>
      <c r="F820" s="117"/>
      <c r="G820" s="110"/>
    </row>
    <row r="821" spans="1:7" ht="15">
      <c r="A821" s="38"/>
      <c r="B821" s="39"/>
      <c r="C821" s="39"/>
      <c r="D821" s="39"/>
      <c r="E821" s="108"/>
      <c r="F821" s="117"/>
      <c r="G821" s="110"/>
    </row>
    <row r="822" spans="1:7" ht="15">
      <c r="A822" s="38"/>
      <c r="B822" s="39"/>
      <c r="C822" s="39"/>
      <c r="D822" s="39"/>
      <c r="E822" s="108"/>
      <c r="F822" s="117"/>
      <c r="G822" s="110"/>
    </row>
    <row r="823" spans="1:7" ht="15">
      <c r="A823" s="38"/>
      <c r="B823" s="39"/>
      <c r="C823" s="39"/>
      <c r="D823" s="39"/>
      <c r="E823" s="108"/>
      <c r="F823" s="117"/>
      <c r="G823" s="110"/>
    </row>
    <row r="824" spans="1:7" ht="15">
      <c r="A824" s="38"/>
      <c r="B824" s="39"/>
      <c r="C824" s="39"/>
      <c r="D824" s="39"/>
      <c r="E824" s="108"/>
      <c r="F824" s="117"/>
      <c r="G824" s="110"/>
    </row>
    <row r="825" spans="1:7" ht="15">
      <c r="A825" s="38"/>
      <c r="B825" s="39"/>
      <c r="C825" s="39"/>
      <c r="D825" s="39"/>
      <c r="E825" s="108"/>
      <c r="F825" s="117"/>
      <c r="G825" s="110"/>
    </row>
    <row r="826" spans="1:7" ht="15">
      <c r="A826" s="38"/>
      <c r="B826" s="39"/>
      <c r="C826" s="39"/>
      <c r="D826" s="39"/>
      <c r="E826" s="108"/>
      <c r="F826" s="117"/>
      <c r="G826" s="110"/>
    </row>
    <row r="827" spans="1:7" ht="15">
      <c r="A827" s="38"/>
      <c r="B827" s="39"/>
      <c r="C827" s="39"/>
      <c r="D827" s="39"/>
      <c r="E827" s="108"/>
      <c r="F827" s="117"/>
      <c r="G827" s="110"/>
    </row>
    <row r="828" spans="1:7" ht="15">
      <c r="A828" s="38"/>
      <c r="B828" s="39"/>
      <c r="C828" s="39"/>
      <c r="D828" s="39"/>
      <c r="E828" s="108"/>
      <c r="F828" s="117"/>
      <c r="G828" s="110"/>
    </row>
    <row r="829" spans="1:7" ht="15">
      <c r="A829" s="38"/>
      <c r="B829" s="39"/>
      <c r="C829" s="39"/>
      <c r="D829" s="39"/>
      <c r="E829" s="108"/>
      <c r="F829" s="117"/>
      <c r="G829" s="110"/>
    </row>
    <row r="830" spans="1:7" ht="15">
      <c r="A830" s="38"/>
      <c r="B830" s="39"/>
      <c r="C830" s="39"/>
      <c r="D830" s="39"/>
      <c r="E830" s="108"/>
      <c r="F830" s="117"/>
      <c r="G830" s="110"/>
    </row>
    <row r="831" spans="1:7" ht="15">
      <c r="A831" s="38"/>
      <c r="B831" s="39"/>
      <c r="C831" s="39"/>
      <c r="D831" s="39"/>
      <c r="E831" s="108"/>
      <c r="F831" s="117"/>
      <c r="G831" s="110"/>
    </row>
    <row r="832" spans="1:7" ht="15">
      <c r="A832" s="38"/>
      <c r="B832" s="39"/>
      <c r="C832" s="39"/>
      <c r="D832" s="39"/>
      <c r="E832" s="108"/>
      <c r="F832" s="117"/>
      <c r="G832" s="110"/>
    </row>
    <row r="833" spans="1:7" ht="15">
      <c r="A833" s="38"/>
      <c r="B833" s="39"/>
      <c r="C833" s="39"/>
      <c r="D833" s="39"/>
      <c r="E833" s="108"/>
      <c r="F833" s="117"/>
      <c r="G833" s="110"/>
    </row>
    <row r="834" spans="1:7" ht="15">
      <c r="A834" s="38"/>
      <c r="B834" s="39"/>
      <c r="C834" s="39"/>
      <c r="D834" s="39"/>
      <c r="E834" s="108"/>
      <c r="F834" s="117"/>
      <c r="G834" s="110"/>
    </row>
    <row r="835" spans="1:7" ht="15">
      <c r="A835" s="38"/>
      <c r="B835" s="39"/>
      <c r="C835" s="39"/>
      <c r="D835" s="39"/>
      <c r="E835" s="108"/>
      <c r="F835" s="117"/>
      <c r="G835" s="110"/>
    </row>
    <row r="836" spans="1:7" ht="15">
      <c r="A836" s="38"/>
      <c r="B836" s="39"/>
      <c r="C836" s="39"/>
      <c r="D836" s="39"/>
      <c r="E836" s="108"/>
      <c r="F836" s="117"/>
      <c r="G836" s="110"/>
    </row>
    <row r="837" spans="1:7" ht="15">
      <c r="A837" s="38"/>
      <c r="B837" s="39"/>
      <c r="C837" s="39"/>
      <c r="D837" s="39"/>
      <c r="E837" s="108"/>
      <c r="F837" s="117"/>
      <c r="G837" s="110"/>
    </row>
    <row r="838" spans="1:7" ht="15">
      <c r="A838" s="38"/>
      <c r="B838" s="39"/>
      <c r="C838" s="39"/>
      <c r="D838" s="39"/>
      <c r="E838" s="108"/>
      <c r="F838" s="117"/>
      <c r="G838" s="110"/>
    </row>
    <row r="839" spans="1:7" ht="15">
      <c r="A839" s="38"/>
      <c r="B839" s="39"/>
      <c r="C839" s="39"/>
      <c r="D839" s="39"/>
      <c r="E839" s="108"/>
      <c r="F839" s="117"/>
      <c r="G839" s="110"/>
    </row>
    <row r="840" spans="1:7" ht="15">
      <c r="A840" s="38"/>
      <c r="B840" s="39"/>
      <c r="C840" s="39"/>
      <c r="D840" s="39"/>
      <c r="E840" s="108"/>
      <c r="F840" s="117"/>
      <c r="G840" s="110"/>
    </row>
    <row r="841" spans="1:7" ht="15">
      <c r="A841" s="38"/>
      <c r="B841" s="39"/>
      <c r="C841" s="39"/>
      <c r="D841" s="39"/>
      <c r="E841" s="108"/>
      <c r="F841" s="117"/>
      <c r="G841" s="110"/>
    </row>
    <row r="842" spans="1:7" ht="15">
      <c r="A842" s="38"/>
      <c r="B842" s="39"/>
      <c r="C842" s="39"/>
      <c r="D842" s="39"/>
      <c r="E842" s="108"/>
      <c r="F842" s="117"/>
      <c r="G842" s="110"/>
    </row>
    <row r="843" spans="1:7" ht="15">
      <c r="A843" s="38"/>
      <c r="B843" s="39"/>
      <c r="C843" s="39"/>
      <c r="D843" s="39"/>
      <c r="E843" s="108"/>
      <c r="F843" s="117"/>
      <c r="G843" s="110"/>
    </row>
    <row r="844" spans="1:7" ht="15">
      <c r="A844" s="38"/>
      <c r="B844" s="39"/>
      <c r="C844" s="39"/>
      <c r="D844" s="39"/>
      <c r="E844" s="108"/>
      <c r="F844" s="117"/>
      <c r="G844" s="110"/>
    </row>
    <row r="845" spans="1:7" ht="15">
      <c r="A845" s="38"/>
      <c r="B845" s="39"/>
      <c r="C845" s="39"/>
      <c r="D845" s="39"/>
      <c r="E845" s="108"/>
      <c r="F845" s="117"/>
      <c r="G845" s="110"/>
    </row>
    <row r="846" spans="1:7" ht="15">
      <c r="A846" s="38"/>
      <c r="B846" s="39"/>
      <c r="C846" s="39"/>
      <c r="D846" s="39"/>
      <c r="E846" s="108"/>
      <c r="F846" s="117"/>
      <c r="G846" s="110"/>
    </row>
    <row r="847" spans="1:7" ht="15">
      <c r="A847" s="38"/>
      <c r="B847" s="39"/>
      <c r="C847" s="39"/>
      <c r="D847" s="39"/>
      <c r="E847" s="108"/>
      <c r="F847" s="117"/>
      <c r="G847" s="110"/>
    </row>
    <row r="848" spans="1:7" ht="15">
      <c r="A848" s="38"/>
      <c r="B848" s="39"/>
      <c r="C848" s="39"/>
      <c r="D848" s="39"/>
      <c r="E848" s="108"/>
      <c r="F848" s="117"/>
      <c r="G848" s="110"/>
    </row>
    <row r="849" spans="1:7" ht="15">
      <c r="A849" s="38"/>
      <c r="B849" s="39"/>
      <c r="C849" s="39"/>
      <c r="D849" s="39"/>
      <c r="E849" s="108"/>
      <c r="F849" s="117"/>
      <c r="G849" s="110"/>
    </row>
    <row r="850" spans="1:7" ht="15">
      <c r="A850" s="38"/>
      <c r="B850" s="39"/>
      <c r="C850" s="39"/>
      <c r="D850" s="39"/>
      <c r="E850" s="108"/>
      <c r="F850" s="117"/>
      <c r="G850" s="110"/>
    </row>
    <row r="851" spans="1:7" ht="15">
      <c r="A851" s="38"/>
      <c r="B851" s="39"/>
      <c r="C851" s="39"/>
      <c r="D851" s="39"/>
      <c r="E851" s="108"/>
      <c r="F851" s="117"/>
      <c r="G851" s="110"/>
    </row>
    <row r="852" spans="1:7" ht="15">
      <c r="A852" s="38"/>
      <c r="B852" s="39"/>
      <c r="C852" s="39"/>
      <c r="D852" s="39"/>
      <c r="E852" s="108"/>
      <c r="F852" s="117"/>
      <c r="G852" s="110"/>
    </row>
    <row r="853" spans="1:7" ht="15">
      <c r="A853" s="38"/>
      <c r="B853" s="39"/>
      <c r="C853" s="39"/>
      <c r="D853" s="39"/>
      <c r="E853" s="108"/>
      <c r="F853" s="117"/>
      <c r="G853" s="110"/>
    </row>
    <row r="854" spans="1:7" ht="15">
      <c r="A854" s="38"/>
      <c r="B854" s="39"/>
      <c r="C854" s="39"/>
      <c r="D854" s="39"/>
      <c r="E854" s="108"/>
      <c r="F854" s="117"/>
      <c r="G854" s="110"/>
    </row>
    <row r="855" spans="1:7" ht="15">
      <c r="A855" s="38"/>
      <c r="B855" s="39"/>
      <c r="C855" s="39"/>
      <c r="D855" s="39"/>
      <c r="E855" s="108"/>
      <c r="F855" s="117"/>
      <c r="G855" s="110"/>
    </row>
    <row r="856" spans="1:7" ht="15">
      <c r="A856" s="38"/>
      <c r="B856" s="39"/>
      <c r="C856" s="39"/>
      <c r="D856" s="39"/>
      <c r="E856" s="108"/>
      <c r="F856" s="117"/>
      <c r="G856" s="110"/>
    </row>
    <row r="857" spans="1:7" ht="15">
      <c r="A857" s="38"/>
      <c r="B857" s="39"/>
      <c r="C857" s="39"/>
      <c r="D857" s="39"/>
      <c r="E857" s="108"/>
      <c r="F857" s="117"/>
      <c r="G857" s="110"/>
    </row>
    <row r="858" spans="1:7" ht="15">
      <c r="A858" s="38"/>
      <c r="B858" s="39"/>
      <c r="C858" s="39"/>
      <c r="D858" s="39"/>
      <c r="E858" s="108"/>
      <c r="F858" s="117"/>
      <c r="G858" s="110"/>
    </row>
    <row r="859" spans="1:7" ht="15">
      <c r="A859" s="38"/>
      <c r="B859" s="39"/>
      <c r="C859" s="39"/>
      <c r="D859" s="39"/>
      <c r="E859" s="108"/>
      <c r="F859" s="117"/>
      <c r="G859" s="110"/>
    </row>
    <row r="860" spans="1:7" ht="15">
      <c r="A860" s="38"/>
      <c r="B860" s="39"/>
      <c r="C860" s="39"/>
      <c r="D860" s="39"/>
      <c r="E860" s="108"/>
      <c r="F860" s="117"/>
      <c r="G860" s="110"/>
    </row>
    <row r="861" spans="1:7" ht="15">
      <c r="A861" s="38"/>
      <c r="B861" s="39"/>
      <c r="C861" s="39"/>
      <c r="D861" s="39"/>
      <c r="E861" s="108"/>
      <c r="F861" s="117"/>
      <c r="G861" s="110"/>
    </row>
    <row r="862" spans="1:7" ht="15">
      <c r="A862" s="38"/>
      <c r="B862" s="39"/>
      <c r="C862" s="39"/>
      <c r="D862" s="39"/>
      <c r="E862" s="108"/>
      <c r="F862" s="117"/>
      <c r="G862" s="110"/>
    </row>
    <row r="863" spans="1:7" ht="15">
      <c r="A863" s="38"/>
      <c r="B863" s="39"/>
      <c r="C863" s="39"/>
      <c r="D863" s="39"/>
      <c r="E863" s="108"/>
      <c r="F863" s="117"/>
      <c r="G863" s="110"/>
    </row>
    <row r="864" spans="1:7" ht="15">
      <c r="A864" s="38"/>
      <c r="B864" s="39"/>
      <c r="C864" s="39"/>
      <c r="D864" s="39"/>
      <c r="E864" s="108"/>
      <c r="F864" s="117"/>
      <c r="G864" s="110"/>
    </row>
    <row r="865" spans="1:7" ht="15">
      <c r="A865" s="38"/>
      <c r="B865" s="39"/>
      <c r="C865" s="39"/>
      <c r="D865" s="39"/>
      <c r="E865" s="108"/>
      <c r="F865" s="117"/>
      <c r="G865" s="110"/>
    </row>
    <row r="866" spans="1:7" ht="15">
      <c r="A866" s="38"/>
      <c r="B866" s="39"/>
      <c r="C866" s="39"/>
      <c r="D866" s="39"/>
      <c r="E866" s="108"/>
      <c r="F866" s="117"/>
      <c r="G866" s="110"/>
    </row>
    <row r="867" spans="1:7" ht="15">
      <c r="A867" s="38"/>
      <c r="B867" s="39"/>
      <c r="C867" s="39"/>
      <c r="D867" s="39"/>
      <c r="E867" s="108"/>
      <c r="F867" s="117"/>
      <c r="G867" s="110"/>
    </row>
    <row r="868" spans="1:7" ht="15">
      <c r="A868" s="38"/>
      <c r="B868" s="39"/>
      <c r="C868" s="39"/>
      <c r="D868" s="39"/>
      <c r="E868" s="108"/>
      <c r="F868" s="117"/>
      <c r="G868" s="110"/>
    </row>
    <row r="869" spans="1:7" ht="15">
      <c r="A869" s="38"/>
      <c r="B869" s="39"/>
      <c r="C869" s="39"/>
      <c r="D869" s="39"/>
      <c r="E869" s="108"/>
      <c r="F869" s="117"/>
      <c r="G869" s="110"/>
    </row>
    <row r="870" spans="1:7" ht="15">
      <c r="A870" s="38"/>
      <c r="B870" s="39"/>
      <c r="C870" s="39"/>
      <c r="D870" s="39"/>
      <c r="E870" s="108"/>
      <c r="F870" s="117"/>
      <c r="G870" s="110"/>
    </row>
    <row r="871" spans="1:7" ht="15">
      <c r="A871" s="38"/>
      <c r="B871" s="39"/>
      <c r="C871" s="39"/>
      <c r="D871" s="39"/>
      <c r="E871" s="108"/>
      <c r="F871" s="117"/>
      <c r="G871" s="110"/>
    </row>
    <row r="872" spans="1:7" ht="15">
      <c r="A872" s="38"/>
      <c r="B872" s="39"/>
      <c r="C872" s="39"/>
      <c r="D872" s="39"/>
      <c r="E872" s="108"/>
      <c r="F872" s="117"/>
      <c r="G872" s="110"/>
    </row>
    <row r="873" spans="1:7" ht="15">
      <c r="A873" s="38"/>
      <c r="B873" s="39"/>
      <c r="C873" s="39"/>
      <c r="D873" s="39"/>
      <c r="E873" s="108"/>
      <c r="F873" s="117"/>
      <c r="G873" s="110"/>
    </row>
    <row r="874" spans="1:7" ht="15">
      <c r="A874" s="38"/>
      <c r="B874" s="39"/>
      <c r="C874" s="39"/>
      <c r="D874" s="39"/>
      <c r="E874" s="108"/>
      <c r="F874" s="117"/>
      <c r="G874" s="110"/>
    </row>
    <row r="875" spans="1:7" ht="15">
      <c r="A875" s="38"/>
      <c r="B875" s="39"/>
      <c r="C875" s="39"/>
      <c r="D875" s="39"/>
      <c r="E875" s="108"/>
      <c r="F875" s="117"/>
      <c r="G875" s="110"/>
    </row>
    <row r="876" spans="1:7" ht="15">
      <c r="A876" s="38"/>
      <c r="B876" s="39"/>
      <c r="C876" s="39"/>
      <c r="D876" s="39"/>
      <c r="E876" s="108"/>
      <c r="F876" s="117"/>
      <c r="G876" s="110"/>
    </row>
    <row r="877" spans="1:7" ht="15">
      <c r="A877" s="38"/>
      <c r="B877" s="39"/>
      <c r="C877" s="39"/>
      <c r="D877" s="39"/>
      <c r="E877" s="108"/>
      <c r="F877" s="117"/>
      <c r="G877" s="110"/>
    </row>
    <row r="878" spans="1:7" ht="15">
      <c r="A878" s="38"/>
      <c r="B878" s="39"/>
      <c r="C878" s="39"/>
      <c r="D878" s="39"/>
      <c r="E878" s="108"/>
      <c r="F878" s="117"/>
      <c r="G878" s="110"/>
    </row>
    <row r="879" spans="1:7" ht="15">
      <c r="A879" s="38"/>
      <c r="B879" s="39"/>
      <c r="C879" s="39"/>
      <c r="D879" s="39"/>
      <c r="E879" s="108"/>
      <c r="F879" s="117"/>
      <c r="G879" s="110"/>
    </row>
    <row r="880" spans="1:7" ht="15">
      <c r="A880" s="38"/>
      <c r="B880" s="39"/>
      <c r="C880" s="39"/>
      <c r="D880" s="39"/>
      <c r="E880" s="108"/>
      <c r="F880" s="117"/>
      <c r="G880" s="110"/>
    </row>
    <row r="881" spans="1:7" ht="15">
      <c r="A881" s="38"/>
      <c r="B881" s="39"/>
      <c r="C881" s="39"/>
      <c r="D881" s="39"/>
      <c r="E881" s="108"/>
      <c r="F881" s="117"/>
      <c r="G881" s="110"/>
    </row>
    <row r="882" spans="1:7" ht="15">
      <c r="A882" s="38"/>
      <c r="B882" s="39"/>
      <c r="C882" s="39"/>
      <c r="D882" s="39"/>
      <c r="E882" s="108"/>
      <c r="F882" s="117"/>
      <c r="G882" s="110"/>
    </row>
    <row r="883" spans="1:7" ht="15">
      <c r="A883" s="38"/>
      <c r="B883" s="39"/>
      <c r="C883" s="39"/>
      <c r="D883" s="39"/>
      <c r="E883" s="108"/>
      <c r="F883" s="117"/>
      <c r="G883" s="110"/>
    </row>
    <row r="884" spans="1:7" ht="15">
      <c r="A884" s="38"/>
      <c r="B884" s="39"/>
      <c r="C884" s="39"/>
      <c r="D884" s="39"/>
      <c r="E884" s="108"/>
      <c r="F884" s="117"/>
      <c r="G884" s="110"/>
    </row>
    <row r="885" spans="1:7" ht="15">
      <c r="A885" s="38"/>
      <c r="B885" s="39"/>
      <c r="C885" s="39"/>
      <c r="D885" s="39"/>
      <c r="E885" s="108"/>
      <c r="F885" s="117"/>
      <c r="G885" s="110"/>
    </row>
    <row r="886" spans="1:7" ht="15">
      <c r="A886" s="38"/>
      <c r="B886" s="39"/>
      <c r="C886" s="39"/>
      <c r="D886" s="39"/>
      <c r="E886" s="108"/>
      <c r="F886" s="117"/>
      <c r="G886" s="110"/>
    </row>
    <row r="887" spans="1:7" ht="15">
      <c r="A887" s="38"/>
      <c r="B887" s="39"/>
      <c r="C887" s="39"/>
      <c r="D887" s="39"/>
      <c r="E887" s="108"/>
      <c r="F887" s="117"/>
      <c r="G887" s="110"/>
    </row>
    <row r="888" spans="1:7" ht="15">
      <c r="A888" s="38"/>
      <c r="B888" s="39"/>
      <c r="C888" s="39"/>
      <c r="D888" s="39"/>
      <c r="E888" s="108"/>
      <c r="F888" s="117"/>
      <c r="G888" s="110"/>
    </row>
    <row r="889" spans="1:7" ht="15">
      <c r="A889" s="38"/>
      <c r="B889" s="39"/>
      <c r="C889" s="39"/>
      <c r="D889" s="39"/>
      <c r="E889" s="108"/>
      <c r="F889" s="117"/>
      <c r="G889" s="110"/>
    </row>
    <row r="890" spans="1:7" ht="15">
      <c r="A890" s="38"/>
      <c r="B890" s="39"/>
      <c r="C890" s="39"/>
      <c r="D890" s="39"/>
      <c r="E890" s="108"/>
      <c r="F890" s="117"/>
      <c r="G890" s="110"/>
    </row>
    <row r="891" spans="1:7" ht="15">
      <c r="A891" s="38"/>
      <c r="B891" s="39"/>
      <c r="C891" s="39"/>
      <c r="D891" s="39"/>
      <c r="E891" s="108"/>
      <c r="F891" s="117"/>
      <c r="G891" s="110"/>
    </row>
    <row r="892" spans="1:7" ht="15">
      <c r="A892" s="38"/>
      <c r="B892" s="39"/>
      <c r="C892" s="39"/>
      <c r="D892" s="39"/>
      <c r="E892" s="108"/>
      <c r="F892" s="117"/>
      <c r="G892" s="110"/>
    </row>
    <row r="893" spans="1:7" ht="15">
      <c r="A893" s="38"/>
      <c r="B893" s="39"/>
      <c r="C893" s="39"/>
      <c r="D893" s="39"/>
      <c r="E893" s="108"/>
      <c r="F893" s="117"/>
      <c r="G893" s="110"/>
    </row>
    <row r="894" spans="1:7" ht="15">
      <c r="A894" s="38"/>
      <c r="B894" s="39"/>
      <c r="C894" s="39"/>
      <c r="D894" s="39"/>
      <c r="E894" s="108"/>
      <c r="F894" s="117"/>
      <c r="G894" s="110"/>
    </row>
    <row r="895" spans="1:7" ht="15">
      <c r="A895" s="38"/>
      <c r="B895" s="39"/>
      <c r="C895" s="39"/>
      <c r="D895" s="39"/>
      <c r="E895" s="108"/>
      <c r="F895" s="117"/>
      <c r="G895" s="110"/>
    </row>
    <row r="896" spans="1:7" ht="15">
      <c r="A896" s="38"/>
      <c r="B896" s="39"/>
      <c r="C896" s="39"/>
      <c r="D896" s="39"/>
      <c r="E896" s="108"/>
      <c r="F896" s="117"/>
      <c r="G896" s="110"/>
    </row>
    <row r="897" spans="1:7" ht="15">
      <c r="A897" s="38"/>
      <c r="B897" s="39"/>
      <c r="C897" s="39"/>
      <c r="D897" s="39"/>
      <c r="E897" s="108"/>
      <c r="F897" s="117"/>
      <c r="G897" s="110"/>
    </row>
    <row r="898" spans="1:7" ht="15">
      <c r="A898" s="38"/>
      <c r="B898" s="39"/>
      <c r="C898" s="39"/>
      <c r="D898" s="39"/>
      <c r="E898" s="108"/>
      <c r="F898" s="117"/>
      <c r="G898" s="110"/>
    </row>
    <row r="899" spans="1:7" ht="15">
      <c r="A899" s="38"/>
      <c r="B899" s="39"/>
      <c r="C899" s="39"/>
      <c r="D899" s="39"/>
      <c r="E899" s="108"/>
      <c r="F899" s="117"/>
      <c r="G899" s="110"/>
    </row>
    <row r="900" spans="1:7" ht="15">
      <c r="A900" s="38"/>
      <c r="B900" s="39"/>
      <c r="C900" s="39"/>
      <c r="D900" s="39"/>
      <c r="E900" s="108"/>
      <c r="F900" s="117"/>
      <c r="G900" s="110"/>
    </row>
    <row r="901" spans="1:7" ht="15">
      <c r="A901" s="38"/>
      <c r="B901" s="39"/>
      <c r="C901" s="39"/>
      <c r="D901" s="39"/>
      <c r="E901" s="108"/>
      <c r="F901" s="117"/>
      <c r="G901" s="110"/>
    </row>
    <row r="902" spans="1:7" ht="15">
      <c r="A902" s="38"/>
      <c r="B902" s="39"/>
      <c r="C902" s="39"/>
      <c r="D902" s="39"/>
      <c r="E902" s="108"/>
      <c r="F902" s="117"/>
      <c r="G902" s="110"/>
    </row>
    <row r="903" spans="1:7" ht="15">
      <c r="A903" s="38"/>
      <c r="B903" s="39"/>
      <c r="C903" s="39"/>
      <c r="D903" s="39"/>
      <c r="E903" s="108"/>
      <c r="F903" s="117"/>
      <c r="G903" s="110"/>
    </row>
    <row r="904" spans="1:7" ht="15">
      <c r="A904" s="38"/>
      <c r="B904" s="39"/>
      <c r="C904" s="39"/>
      <c r="D904" s="39"/>
      <c r="E904" s="108"/>
      <c r="F904" s="117"/>
      <c r="G904" s="110"/>
    </row>
    <row r="905" spans="1:7" ht="15">
      <c r="A905" s="38"/>
      <c r="B905" s="39"/>
      <c r="C905" s="39"/>
      <c r="D905" s="39"/>
      <c r="E905" s="108"/>
      <c r="F905" s="117"/>
      <c r="G905" s="110"/>
    </row>
    <row r="906" spans="1:7" ht="15">
      <c r="A906" s="38"/>
      <c r="B906" s="39"/>
      <c r="C906" s="39"/>
      <c r="D906" s="39"/>
      <c r="E906" s="108"/>
      <c r="F906" s="117"/>
      <c r="G906" s="110"/>
    </row>
    <row r="907" spans="1:7" ht="15">
      <c r="A907" s="38"/>
      <c r="B907" s="39"/>
      <c r="C907" s="39"/>
      <c r="D907" s="39"/>
      <c r="E907" s="108"/>
      <c r="F907" s="117"/>
      <c r="G907" s="110"/>
    </row>
    <row r="908" spans="1:7" ht="15">
      <c r="A908" s="38"/>
      <c r="B908" s="39"/>
      <c r="C908" s="39"/>
      <c r="D908" s="39"/>
      <c r="E908" s="108"/>
      <c r="F908" s="117"/>
      <c r="G908" s="110"/>
    </row>
    <row r="909" spans="1:7" ht="15">
      <c r="A909" s="38"/>
      <c r="B909" s="39"/>
      <c r="C909" s="39"/>
      <c r="D909" s="39"/>
      <c r="E909" s="108"/>
      <c r="F909" s="117"/>
      <c r="G909" s="110"/>
    </row>
    <row r="910" spans="1:7" ht="15">
      <c r="A910" s="38"/>
      <c r="B910" s="39"/>
      <c r="C910" s="39"/>
      <c r="D910" s="39"/>
      <c r="E910" s="108"/>
      <c r="F910" s="117"/>
      <c r="G910" s="110"/>
    </row>
    <row r="911" spans="1:7" ht="15">
      <c r="A911" s="38"/>
      <c r="B911" s="39"/>
      <c r="C911" s="39"/>
      <c r="D911" s="39"/>
      <c r="E911" s="108"/>
      <c r="F911" s="117"/>
      <c r="G911" s="110"/>
    </row>
    <row r="912" spans="1:7" ht="15">
      <c r="A912" s="38"/>
      <c r="B912" s="39"/>
      <c r="C912" s="39"/>
      <c r="D912" s="39"/>
      <c r="E912" s="108"/>
      <c r="F912" s="117"/>
      <c r="G912" s="110"/>
    </row>
    <row r="913" spans="1:7" ht="15">
      <c r="A913" s="38"/>
      <c r="B913" s="39"/>
      <c r="C913" s="39"/>
      <c r="D913" s="39"/>
      <c r="E913" s="108"/>
      <c r="F913" s="117"/>
      <c r="G913" s="110"/>
    </row>
    <row r="914" spans="1:7" ht="15">
      <c r="A914" s="38"/>
      <c r="B914" s="39"/>
      <c r="C914" s="39"/>
      <c r="D914" s="39"/>
      <c r="E914" s="108"/>
      <c r="F914" s="117"/>
      <c r="G914" s="110"/>
    </row>
    <row r="915" spans="1:7" ht="15">
      <c r="A915" s="38"/>
      <c r="B915" s="39"/>
      <c r="C915" s="39"/>
      <c r="D915" s="39"/>
      <c r="E915" s="108"/>
      <c r="F915" s="117"/>
      <c r="G915" s="110"/>
    </row>
    <row r="916" spans="1:7" ht="15">
      <c r="A916" s="38"/>
      <c r="B916" s="39"/>
      <c r="C916" s="39"/>
      <c r="D916" s="39"/>
      <c r="E916" s="108"/>
      <c r="F916" s="117"/>
      <c r="G916" s="110"/>
    </row>
    <row r="917" spans="1:7" ht="15">
      <c r="A917" s="38"/>
      <c r="B917" s="39"/>
      <c r="C917" s="39"/>
      <c r="D917" s="39"/>
      <c r="E917" s="108"/>
      <c r="F917" s="117"/>
      <c r="G917" s="110"/>
    </row>
    <row r="918" spans="1:7" ht="15">
      <c r="A918" s="38"/>
      <c r="B918" s="39"/>
      <c r="C918" s="39"/>
      <c r="D918" s="39"/>
      <c r="E918" s="108"/>
      <c r="F918" s="117"/>
      <c r="G918" s="110"/>
    </row>
    <row r="919" spans="1:7" ht="15">
      <c r="A919" s="38"/>
      <c r="B919" s="39"/>
      <c r="C919" s="39"/>
      <c r="D919" s="39"/>
      <c r="E919" s="108"/>
      <c r="F919" s="117"/>
      <c r="G919" s="110"/>
    </row>
    <row r="920" spans="1:7" ht="15">
      <c r="A920" s="38"/>
      <c r="B920" s="39"/>
      <c r="C920" s="39"/>
      <c r="D920" s="39"/>
      <c r="E920" s="108"/>
      <c r="F920" s="117"/>
      <c r="G920" s="110"/>
    </row>
    <row r="921" spans="1:7" ht="15">
      <c r="A921" s="38"/>
      <c r="B921" s="39"/>
      <c r="C921" s="39"/>
      <c r="D921" s="39"/>
      <c r="E921" s="108"/>
      <c r="F921" s="117"/>
      <c r="G921" s="110"/>
    </row>
    <row r="922" spans="1:7" ht="15">
      <c r="A922" s="38"/>
      <c r="B922" s="39"/>
      <c r="C922" s="39"/>
      <c r="D922" s="39"/>
      <c r="E922" s="108"/>
      <c r="F922" s="117"/>
      <c r="G922" s="110"/>
    </row>
    <row r="923" spans="1:7" ht="15">
      <c r="A923" s="38"/>
      <c r="B923" s="39"/>
      <c r="C923" s="39"/>
      <c r="D923" s="39"/>
      <c r="E923" s="108"/>
      <c r="F923" s="117"/>
      <c r="G923" s="110"/>
    </row>
    <row r="924" spans="1:7" ht="15">
      <c r="A924" s="38"/>
      <c r="B924" s="39"/>
      <c r="C924" s="39"/>
      <c r="D924" s="39"/>
      <c r="E924" s="108"/>
      <c r="F924" s="117"/>
      <c r="G924" s="110"/>
    </row>
    <row r="925" spans="1:7" ht="15">
      <c r="A925" s="38"/>
      <c r="B925" s="39"/>
      <c r="C925" s="39"/>
      <c r="D925" s="39"/>
      <c r="E925" s="108"/>
      <c r="F925" s="117"/>
      <c r="G925" s="110"/>
    </row>
    <row r="926" spans="1:7" ht="15">
      <c r="A926" s="38"/>
      <c r="B926" s="39"/>
      <c r="C926" s="39"/>
      <c r="D926" s="39"/>
      <c r="E926" s="108"/>
      <c r="F926" s="117"/>
      <c r="G926" s="110"/>
    </row>
    <row r="927" spans="1:7" ht="15">
      <c r="A927" s="38"/>
      <c r="B927" s="39"/>
      <c r="C927" s="39"/>
      <c r="D927" s="39"/>
      <c r="E927" s="108"/>
      <c r="F927" s="117"/>
      <c r="G927" s="110"/>
    </row>
    <row r="928" spans="1:7" ht="15">
      <c r="A928" s="38"/>
      <c r="B928" s="39"/>
      <c r="C928" s="39"/>
      <c r="D928" s="39"/>
      <c r="E928" s="108"/>
      <c r="F928" s="117"/>
      <c r="G928" s="110"/>
    </row>
    <row r="929" spans="1:7" ht="15">
      <c r="A929" s="38"/>
      <c r="B929" s="39"/>
      <c r="C929" s="39"/>
      <c r="D929" s="39"/>
      <c r="E929" s="108"/>
      <c r="F929" s="117"/>
      <c r="G929" s="110"/>
    </row>
    <row r="930" spans="1:7" ht="15">
      <c r="A930" s="38"/>
      <c r="B930" s="39"/>
      <c r="C930" s="39"/>
      <c r="D930" s="39"/>
      <c r="E930" s="108"/>
      <c r="F930" s="117"/>
      <c r="G930" s="110"/>
    </row>
    <row r="931" spans="1:7" ht="15">
      <c r="A931" s="38"/>
      <c r="B931" s="39"/>
      <c r="C931" s="39"/>
      <c r="D931" s="39"/>
      <c r="E931" s="108"/>
      <c r="F931" s="117"/>
      <c r="G931" s="110"/>
    </row>
    <row r="932" spans="1:7" ht="15">
      <c r="A932" s="38"/>
      <c r="B932" s="39"/>
      <c r="C932" s="39"/>
      <c r="D932" s="39"/>
      <c r="E932" s="108"/>
      <c r="F932" s="117"/>
      <c r="G932" s="110"/>
    </row>
    <row r="933" spans="1:7" ht="15">
      <c r="A933" s="38"/>
      <c r="B933" s="39"/>
      <c r="C933" s="39"/>
      <c r="D933" s="39"/>
      <c r="E933" s="108"/>
      <c r="F933" s="117"/>
      <c r="G933" s="110"/>
    </row>
    <row r="934" spans="1:7" ht="15">
      <c r="A934" s="38"/>
      <c r="B934" s="39"/>
      <c r="C934" s="39"/>
      <c r="D934" s="39"/>
      <c r="E934" s="108"/>
      <c r="F934" s="117"/>
      <c r="G934" s="110"/>
    </row>
    <row r="935" spans="1:7" ht="15">
      <c r="A935" s="38"/>
      <c r="B935" s="39"/>
      <c r="C935" s="39"/>
      <c r="D935" s="39"/>
      <c r="E935" s="108"/>
      <c r="F935" s="117"/>
      <c r="G935" s="110"/>
    </row>
    <row r="936" spans="1:7" ht="15">
      <c r="A936" s="38"/>
      <c r="B936" s="39"/>
      <c r="C936" s="39"/>
      <c r="D936" s="39"/>
      <c r="E936" s="108"/>
      <c r="F936" s="117"/>
      <c r="G936" s="110"/>
    </row>
    <row r="937" spans="1:7" ht="15">
      <c r="A937" s="38"/>
      <c r="B937" s="39"/>
      <c r="C937" s="39"/>
      <c r="D937" s="39"/>
      <c r="E937" s="108"/>
      <c r="F937" s="117"/>
      <c r="G937" s="110"/>
    </row>
    <row r="938" spans="1:7" ht="15">
      <c r="A938" s="38"/>
      <c r="B938" s="39"/>
      <c r="C938" s="39"/>
      <c r="D938" s="39"/>
      <c r="E938" s="108"/>
      <c r="F938" s="117"/>
      <c r="G938" s="110"/>
    </row>
    <row r="939" spans="1:7" ht="15">
      <c r="A939" s="38"/>
      <c r="B939" s="39"/>
      <c r="C939" s="39"/>
      <c r="D939" s="39"/>
      <c r="E939" s="108"/>
      <c r="F939" s="117"/>
      <c r="G939" s="110"/>
    </row>
    <row r="940" spans="1:7" ht="15">
      <c r="A940" s="38"/>
      <c r="B940" s="39"/>
      <c r="C940" s="39"/>
      <c r="D940" s="39"/>
      <c r="E940" s="108"/>
      <c r="F940" s="117"/>
      <c r="G940" s="110"/>
    </row>
    <row r="941" spans="1:7" ht="15">
      <c r="A941" s="38"/>
      <c r="B941" s="39"/>
      <c r="C941" s="39"/>
      <c r="D941" s="39"/>
      <c r="E941" s="108"/>
      <c r="F941" s="117"/>
      <c r="G941" s="110"/>
    </row>
    <row r="942" spans="1:7" ht="15">
      <c r="A942" s="38"/>
      <c r="B942" s="39"/>
      <c r="C942" s="39"/>
      <c r="D942" s="39"/>
      <c r="E942" s="108"/>
      <c r="F942" s="117"/>
      <c r="G942" s="110"/>
    </row>
    <row r="943" spans="1:7" ht="15">
      <c r="A943" s="38"/>
      <c r="B943" s="39"/>
      <c r="C943" s="39"/>
      <c r="D943" s="39"/>
      <c r="E943" s="108"/>
      <c r="F943" s="117"/>
      <c r="G943" s="110"/>
    </row>
    <row r="944" spans="1:7" ht="15">
      <c r="A944" s="38"/>
      <c r="B944" s="39"/>
      <c r="C944" s="39"/>
      <c r="D944" s="39"/>
      <c r="E944" s="108"/>
      <c r="F944" s="117"/>
      <c r="G944" s="110"/>
    </row>
    <row r="945" spans="1:7" ht="15">
      <c r="A945" s="38"/>
      <c r="B945" s="39"/>
      <c r="C945" s="39"/>
      <c r="D945" s="39"/>
      <c r="E945" s="108"/>
      <c r="F945" s="117"/>
      <c r="G945" s="110"/>
    </row>
    <row r="946" spans="1:7" ht="15">
      <c r="A946" s="38"/>
      <c r="B946" s="39"/>
      <c r="C946" s="39"/>
      <c r="D946" s="39"/>
      <c r="E946" s="108"/>
      <c r="F946" s="117"/>
      <c r="G946" s="110"/>
    </row>
    <row r="947" spans="1:7" ht="15">
      <c r="A947" s="38"/>
      <c r="B947" s="39"/>
      <c r="C947" s="39"/>
      <c r="D947" s="39"/>
      <c r="E947" s="108"/>
      <c r="F947" s="117"/>
      <c r="G947" s="110"/>
    </row>
    <row r="948" spans="1:7" ht="15">
      <c r="A948" s="38"/>
      <c r="B948" s="39"/>
      <c r="C948" s="39"/>
      <c r="D948" s="39"/>
      <c r="E948" s="108"/>
      <c r="F948" s="117"/>
      <c r="G948" s="110"/>
    </row>
    <row r="949" spans="1:7" ht="15">
      <c r="A949" s="38"/>
      <c r="B949" s="39"/>
      <c r="C949" s="39"/>
      <c r="D949" s="39"/>
      <c r="E949" s="108"/>
      <c r="F949" s="117"/>
      <c r="G949" s="110"/>
    </row>
    <row r="950" spans="1:7" ht="15">
      <c r="A950" s="38"/>
      <c r="B950" s="39"/>
      <c r="C950" s="39"/>
      <c r="D950" s="39"/>
      <c r="E950" s="108"/>
      <c r="F950" s="117"/>
      <c r="G950" s="110"/>
    </row>
    <row r="951" spans="1:7" ht="15">
      <c r="A951" s="38"/>
      <c r="B951" s="39"/>
      <c r="C951" s="39"/>
      <c r="D951" s="39"/>
      <c r="E951" s="108"/>
      <c r="F951" s="117"/>
      <c r="G951" s="110"/>
    </row>
    <row r="952" spans="1:7" ht="15">
      <c r="A952" s="38"/>
      <c r="B952" s="39"/>
      <c r="C952" s="39"/>
      <c r="D952" s="39"/>
      <c r="E952" s="108"/>
      <c r="F952" s="117"/>
      <c r="G952" s="110"/>
    </row>
    <row r="953" spans="1:7" ht="15">
      <c r="A953" s="38"/>
      <c r="B953" s="39"/>
      <c r="C953" s="39"/>
      <c r="D953" s="39"/>
      <c r="E953" s="108"/>
      <c r="F953" s="117"/>
      <c r="G953" s="110"/>
    </row>
    <row r="954" spans="1:7" ht="15">
      <c r="A954" s="38"/>
      <c r="B954" s="39"/>
      <c r="C954" s="39"/>
      <c r="D954" s="39"/>
      <c r="E954" s="108"/>
      <c r="F954" s="117"/>
      <c r="G954" s="110"/>
    </row>
    <row r="955" spans="1:7" ht="15">
      <c r="A955" s="38"/>
      <c r="B955" s="39"/>
      <c r="C955" s="39"/>
      <c r="D955" s="39"/>
      <c r="E955" s="108"/>
      <c r="F955" s="117"/>
      <c r="G955" s="110"/>
    </row>
    <row r="956" spans="1:7" ht="15">
      <c r="A956" s="38"/>
      <c r="B956" s="39"/>
      <c r="C956" s="39"/>
      <c r="D956" s="39"/>
      <c r="E956" s="108"/>
      <c r="F956" s="117"/>
      <c r="G956" s="110"/>
    </row>
    <row r="957" spans="1:7" ht="15">
      <c r="A957" s="38"/>
      <c r="B957" s="39"/>
      <c r="C957" s="39"/>
      <c r="D957" s="39"/>
      <c r="E957" s="108"/>
      <c r="F957" s="117"/>
      <c r="G957" s="110"/>
    </row>
    <row r="958" spans="1:7" ht="15">
      <c r="A958" s="38"/>
      <c r="B958" s="39"/>
      <c r="C958" s="39"/>
      <c r="D958" s="39"/>
      <c r="E958" s="108"/>
      <c r="F958" s="117"/>
      <c r="G958" s="110"/>
    </row>
    <row r="959" spans="1:7" ht="15">
      <c r="A959" s="38"/>
      <c r="B959" s="39"/>
      <c r="C959" s="39"/>
      <c r="D959" s="39"/>
      <c r="E959" s="108"/>
      <c r="F959" s="117"/>
      <c r="G959" s="110"/>
    </row>
    <row r="960" spans="1:7" ht="15">
      <c r="A960" s="38"/>
      <c r="B960" s="39"/>
      <c r="C960" s="39"/>
      <c r="D960" s="39"/>
      <c r="E960" s="108"/>
      <c r="F960" s="117"/>
      <c r="G960" s="110"/>
    </row>
    <row r="961" spans="1:7" ht="15">
      <c r="A961" s="38"/>
      <c r="B961" s="39"/>
      <c r="C961" s="39"/>
      <c r="D961" s="39"/>
      <c r="E961" s="108"/>
      <c r="F961" s="117"/>
      <c r="G961" s="110"/>
    </row>
    <row r="962" spans="1:7" ht="15">
      <c r="A962" s="38"/>
      <c r="B962" s="39"/>
      <c r="C962" s="39"/>
      <c r="D962" s="39"/>
      <c r="E962" s="108"/>
      <c r="F962" s="117"/>
      <c r="G962" s="110"/>
    </row>
    <row r="963" spans="1:7" ht="15">
      <c r="A963" s="38"/>
      <c r="B963" s="39"/>
      <c r="C963" s="39"/>
      <c r="D963" s="39"/>
      <c r="E963" s="108"/>
      <c r="F963" s="117"/>
      <c r="G963" s="110"/>
    </row>
    <row r="964" spans="1:7" ht="15">
      <c r="A964" s="38"/>
      <c r="B964" s="39"/>
      <c r="C964" s="39"/>
      <c r="D964" s="39"/>
      <c r="E964" s="108"/>
      <c r="F964" s="117"/>
      <c r="G964" s="110"/>
    </row>
    <row r="965" spans="1:7" ht="15">
      <c r="A965" s="38"/>
      <c r="B965" s="39"/>
      <c r="C965" s="39"/>
      <c r="D965" s="39"/>
      <c r="E965" s="108"/>
      <c r="F965" s="117"/>
      <c r="G965" s="110"/>
    </row>
    <row r="966" spans="1:7" ht="15">
      <c r="A966" s="38"/>
      <c r="B966" s="39"/>
      <c r="C966" s="39"/>
      <c r="D966" s="39"/>
      <c r="E966" s="108"/>
      <c r="F966" s="117"/>
      <c r="G966" s="110"/>
    </row>
    <row r="967" spans="1:7" ht="15">
      <c r="A967" s="38"/>
      <c r="B967" s="39"/>
      <c r="C967" s="39"/>
      <c r="D967" s="39"/>
      <c r="E967" s="108"/>
      <c r="F967" s="117"/>
      <c r="G967" s="110"/>
    </row>
    <row r="968" spans="1:7" ht="15">
      <c r="A968" s="38"/>
      <c r="B968" s="39"/>
      <c r="C968" s="39"/>
      <c r="D968" s="39"/>
      <c r="E968" s="108"/>
      <c r="F968" s="117"/>
      <c r="G968" s="110"/>
    </row>
    <row r="969" spans="1:7" ht="15">
      <c r="A969" s="38"/>
      <c r="B969" s="39"/>
      <c r="C969" s="39"/>
      <c r="D969" s="39"/>
      <c r="E969" s="108"/>
      <c r="F969" s="117"/>
      <c r="G969" s="110"/>
    </row>
    <row r="970" spans="1:7" ht="15">
      <c r="A970" s="38"/>
      <c r="B970" s="39"/>
      <c r="C970" s="39"/>
      <c r="D970" s="39"/>
      <c r="E970" s="108"/>
      <c r="F970" s="117"/>
      <c r="G970" s="110"/>
    </row>
    <row r="971" spans="1:7" ht="15">
      <c r="A971" s="38"/>
      <c r="B971" s="39"/>
      <c r="C971" s="39"/>
      <c r="D971" s="39"/>
      <c r="E971" s="108"/>
      <c r="F971" s="117"/>
      <c r="G971" s="110"/>
    </row>
    <row r="972" spans="1:7" ht="15">
      <c r="A972" s="38"/>
      <c r="B972" s="39"/>
      <c r="C972" s="39"/>
      <c r="D972" s="39"/>
      <c r="E972" s="108"/>
      <c r="F972" s="117"/>
      <c r="G972" s="110"/>
    </row>
    <row r="973" spans="1:7" ht="15">
      <c r="A973" s="38"/>
      <c r="B973" s="39"/>
      <c r="C973" s="39"/>
      <c r="D973" s="39"/>
      <c r="E973" s="108"/>
      <c r="F973" s="117"/>
      <c r="G973" s="110"/>
    </row>
    <row r="974" spans="1:7" ht="15">
      <c r="A974" s="38"/>
      <c r="B974" s="39"/>
      <c r="C974" s="39"/>
      <c r="D974" s="39"/>
      <c r="E974" s="108"/>
      <c r="F974" s="117"/>
      <c r="G974" s="110"/>
    </row>
    <row r="975" spans="1:7" ht="15">
      <c r="A975" s="38"/>
      <c r="B975" s="39"/>
      <c r="C975" s="39"/>
      <c r="D975" s="39"/>
      <c r="E975" s="108"/>
      <c r="F975" s="117"/>
      <c r="G975" s="110"/>
    </row>
    <row r="976" spans="1:7" ht="15">
      <c r="A976" s="38"/>
      <c r="B976" s="39"/>
      <c r="C976" s="39"/>
      <c r="D976" s="39"/>
      <c r="E976" s="108"/>
      <c r="F976" s="117"/>
      <c r="G976" s="110"/>
    </row>
    <row r="977" spans="1:7" ht="15">
      <c r="A977" s="38"/>
      <c r="B977" s="39"/>
      <c r="C977" s="39"/>
      <c r="D977" s="39"/>
      <c r="E977" s="108"/>
      <c r="F977" s="117"/>
      <c r="G977" s="110"/>
    </row>
    <row r="978" spans="1:7" ht="15">
      <c r="A978" s="38"/>
      <c r="B978" s="39"/>
      <c r="C978" s="39"/>
      <c r="D978" s="39"/>
      <c r="E978" s="108"/>
      <c r="F978" s="117"/>
      <c r="G978" s="110"/>
    </row>
    <row r="979" spans="1:7" ht="15">
      <c r="A979" s="38"/>
      <c r="B979" s="39"/>
      <c r="C979" s="39"/>
      <c r="D979" s="39"/>
      <c r="E979" s="108"/>
      <c r="F979" s="117"/>
      <c r="G979" s="110"/>
    </row>
    <row r="980" spans="1:7" ht="15">
      <c r="A980" s="38"/>
      <c r="B980" s="39"/>
      <c r="C980" s="39"/>
      <c r="D980" s="39"/>
      <c r="E980" s="108"/>
      <c r="F980" s="117"/>
      <c r="G980" s="110"/>
    </row>
    <row r="981" spans="1:7" ht="15">
      <c r="A981" s="38"/>
      <c r="B981" s="39"/>
      <c r="C981" s="39"/>
      <c r="D981" s="39"/>
      <c r="E981" s="108"/>
      <c r="F981" s="117"/>
      <c r="G981" s="110"/>
    </row>
    <row r="982" spans="1:7" ht="15">
      <c r="A982" s="38"/>
      <c r="B982" s="39"/>
      <c r="C982" s="39"/>
      <c r="D982" s="39"/>
      <c r="E982" s="108"/>
      <c r="F982" s="117"/>
      <c r="G982" s="110"/>
    </row>
    <row r="983" spans="1:7" ht="15">
      <c r="A983" s="38"/>
      <c r="B983" s="39"/>
      <c r="C983" s="39"/>
      <c r="D983" s="39"/>
      <c r="E983" s="108"/>
      <c r="F983" s="117"/>
      <c r="G983" s="110"/>
    </row>
    <row r="984" spans="1:7" ht="15">
      <c r="A984" s="38"/>
      <c r="B984" s="39"/>
      <c r="C984" s="39"/>
      <c r="D984" s="39"/>
      <c r="E984" s="108"/>
      <c r="F984" s="117"/>
      <c r="G984" s="110"/>
    </row>
    <row r="985" spans="1:7" ht="15">
      <c r="A985" s="38"/>
      <c r="B985" s="39"/>
      <c r="C985" s="39"/>
      <c r="D985" s="39"/>
      <c r="E985" s="108"/>
      <c r="F985" s="117"/>
      <c r="G985" s="110"/>
    </row>
    <row r="986" spans="1:7" ht="15">
      <c r="A986" s="38"/>
      <c r="B986" s="39"/>
      <c r="C986" s="39"/>
      <c r="D986" s="39"/>
      <c r="E986" s="108"/>
      <c r="F986" s="117"/>
      <c r="G986" s="110"/>
    </row>
    <row r="987" spans="1:7" ht="15">
      <c r="A987" s="38"/>
      <c r="B987" s="39"/>
      <c r="C987" s="39"/>
      <c r="D987" s="39"/>
      <c r="E987" s="108"/>
      <c r="F987" s="117"/>
      <c r="G987" s="110"/>
    </row>
    <row r="988" spans="1:7" ht="15">
      <c r="A988" s="38"/>
      <c r="B988" s="39"/>
      <c r="C988" s="39"/>
      <c r="D988" s="39"/>
      <c r="E988" s="108"/>
      <c r="F988" s="117"/>
      <c r="G988" s="110"/>
    </row>
    <row r="989" spans="1:7" ht="15">
      <c r="A989" s="38"/>
      <c r="B989" s="39"/>
      <c r="C989" s="39"/>
      <c r="D989" s="39"/>
      <c r="E989" s="108"/>
      <c r="F989" s="117"/>
      <c r="G989" s="110"/>
    </row>
    <row r="990" spans="1:7" ht="15">
      <c r="A990" s="38"/>
      <c r="B990" s="39"/>
      <c r="C990" s="39"/>
      <c r="D990" s="39"/>
      <c r="E990" s="108"/>
      <c r="F990" s="117"/>
      <c r="G990" s="110"/>
    </row>
    <row r="991" spans="1:7" ht="15">
      <c r="A991" s="38"/>
      <c r="B991" s="39"/>
      <c r="C991" s="39"/>
      <c r="D991" s="39"/>
      <c r="E991" s="108"/>
      <c r="F991" s="117"/>
      <c r="G991" s="110"/>
    </row>
    <row r="992" spans="1:7" ht="15">
      <c r="A992" s="38"/>
      <c r="B992" s="39"/>
      <c r="C992" s="39"/>
      <c r="D992" s="39"/>
      <c r="E992" s="108"/>
      <c r="F992" s="117"/>
      <c r="G992" s="110"/>
    </row>
    <row r="993" spans="1:7" ht="15">
      <c r="A993" s="38"/>
      <c r="B993" s="39"/>
      <c r="C993" s="39"/>
      <c r="D993" s="39"/>
      <c r="E993" s="108"/>
      <c r="F993" s="117"/>
      <c r="G993" s="110"/>
    </row>
    <row r="994" spans="1:7" ht="15">
      <c r="A994" s="38"/>
      <c r="B994" s="39"/>
      <c r="C994" s="39"/>
      <c r="D994" s="39"/>
      <c r="E994" s="108"/>
      <c r="F994" s="117"/>
      <c r="G994" s="110"/>
    </row>
    <row r="995" spans="1:7" ht="15">
      <c r="A995" s="38"/>
      <c r="B995" s="39"/>
      <c r="C995" s="39"/>
      <c r="D995" s="39"/>
      <c r="E995" s="108"/>
      <c r="F995" s="117"/>
      <c r="G995" s="110"/>
    </row>
    <row r="996" spans="1:7" ht="15">
      <c r="A996" s="38"/>
      <c r="B996" s="39"/>
      <c r="C996" s="39"/>
      <c r="D996" s="39"/>
      <c r="E996" s="108"/>
      <c r="F996" s="117"/>
      <c r="G996" s="110"/>
    </row>
    <row r="997" spans="1:7" ht="15">
      <c r="A997" s="38"/>
      <c r="B997" s="39"/>
      <c r="C997" s="39"/>
      <c r="D997" s="39"/>
      <c r="E997" s="108"/>
      <c r="F997" s="117"/>
      <c r="G997" s="110"/>
    </row>
    <row r="998" spans="1:7" ht="15">
      <c r="A998" s="38"/>
      <c r="B998" s="39"/>
      <c r="C998" s="39"/>
      <c r="D998" s="39"/>
      <c r="E998" s="108"/>
      <c r="F998" s="117"/>
      <c r="G998" s="110"/>
    </row>
    <row r="999" spans="1:7" ht="15">
      <c r="A999" s="38"/>
      <c r="B999" s="39"/>
      <c r="C999" s="39"/>
      <c r="D999" s="39"/>
      <c r="E999" s="108"/>
      <c r="F999" s="117"/>
      <c r="G999" s="110"/>
    </row>
    <row r="1000" spans="1:7" ht="15">
      <c r="A1000" s="38"/>
      <c r="B1000" s="39"/>
      <c r="C1000" s="39"/>
      <c r="D1000" s="39"/>
      <c r="E1000" s="108"/>
      <c r="F1000" s="117"/>
      <c r="G1000" s="110"/>
    </row>
    <row r="1001" spans="1:7" ht="15">
      <c r="A1001" s="38"/>
      <c r="B1001" s="39"/>
      <c r="C1001" s="39"/>
      <c r="D1001" s="39"/>
      <c r="E1001" s="108"/>
      <c r="F1001" s="117"/>
      <c r="G1001" s="110"/>
    </row>
    <row r="1002" spans="1:7" ht="15">
      <c r="A1002" s="38"/>
      <c r="B1002" s="39"/>
      <c r="C1002" s="39"/>
      <c r="D1002" s="39"/>
      <c r="E1002" s="108"/>
      <c r="F1002" s="117"/>
      <c r="G1002" s="110"/>
    </row>
    <row r="1003" spans="1:7" ht="15">
      <c r="A1003" s="38"/>
      <c r="B1003" s="39"/>
      <c r="C1003" s="39"/>
      <c r="D1003" s="39"/>
      <c r="E1003" s="108"/>
      <c r="F1003" s="117"/>
      <c r="G1003" s="110"/>
    </row>
    <row r="1004" spans="1:7" ht="15">
      <c r="A1004" s="38"/>
      <c r="B1004" s="39"/>
      <c r="C1004" s="39"/>
      <c r="D1004" s="39"/>
      <c r="E1004" s="108"/>
      <c r="F1004" s="117"/>
      <c r="G1004" s="110"/>
    </row>
    <row r="1005" spans="1:7" ht="15">
      <c r="A1005" s="38"/>
      <c r="B1005" s="39"/>
      <c r="C1005" s="39"/>
      <c r="D1005" s="39"/>
      <c r="E1005" s="108"/>
      <c r="F1005" s="117"/>
      <c r="G1005" s="110"/>
    </row>
    <row r="1006" spans="1:7" ht="15">
      <c r="A1006" s="38"/>
      <c r="B1006" s="39"/>
      <c r="C1006" s="39"/>
      <c r="D1006" s="39"/>
      <c r="E1006" s="108"/>
      <c r="F1006" s="117"/>
      <c r="G1006" s="110"/>
    </row>
    <row r="1007" spans="1:7" ht="15">
      <c r="A1007" s="38"/>
      <c r="B1007" s="39"/>
      <c r="C1007" s="39"/>
      <c r="D1007" s="39"/>
      <c r="E1007" s="108"/>
      <c r="F1007" s="117"/>
      <c r="G1007" s="110"/>
    </row>
    <row r="1008" spans="1:7" ht="15">
      <c r="A1008" s="38"/>
      <c r="B1008" s="39"/>
      <c r="C1008" s="39"/>
      <c r="D1008" s="39"/>
      <c r="E1008" s="108"/>
      <c r="F1008" s="117"/>
      <c r="G1008" s="110"/>
    </row>
    <row r="1009" spans="1:7" ht="15">
      <c r="A1009" s="38"/>
      <c r="B1009" s="39"/>
      <c r="C1009" s="39"/>
      <c r="D1009" s="39"/>
      <c r="E1009" s="108"/>
      <c r="F1009" s="117"/>
      <c r="G1009" s="110"/>
    </row>
    <row r="1010" spans="1:7" ht="15">
      <c r="A1010" s="38"/>
      <c r="B1010" s="39"/>
      <c r="C1010" s="39"/>
      <c r="D1010" s="39"/>
      <c r="E1010" s="108"/>
      <c r="F1010" s="117"/>
      <c r="G1010" s="110"/>
    </row>
    <row r="1011" spans="1:7" ht="15">
      <c r="A1011" s="38"/>
      <c r="B1011" s="39"/>
      <c r="C1011" s="39"/>
      <c r="D1011" s="39"/>
      <c r="E1011" s="108"/>
      <c r="F1011" s="117"/>
      <c r="G1011" s="110"/>
    </row>
    <row r="1012" spans="1:7" ht="15">
      <c r="A1012" s="38"/>
      <c r="B1012" s="39"/>
      <c r="C1012" s="39"/>
      <c r="D1012" s="39"/>
      <c r="E1012" s="108"/>
      <c r="F1012" s="117"/>
      <c r="G1012" s="110"/>
    </row>
    <row r="1013" spans="1:7" ht="15">
      <c r="A1013" s="38"/>
      <c r="B1013" s="39"/>
      <c r="C1013" s="39"/>
      <c r="D1013" s="39"/>
      <c r="E1013" s="108"/>
      <c r="F1013" s="117"/>
      <c r="G1013" s="110"/>
    </row>
    <row r="1014" spans="1:7" ht="15">
      <c r="A1014" s="38"/>
      <c r="B1014" s="39"/>
      <c r="C1014" s="39"/>
      <c r="D1014" s="39"/>
      <c r="E1014" s="108"/>
      <c r="F1014" s="117"/>
      <c r="G1014" s="110"/>
    </row>
    <row r="1015" spans="1:7" ht="15">
      <c r="A1015" s="38"/>
      <c r="B1015" s="39"/>
      <c r="C1015" s="39"/>
      <c r="D1015" s="39"/>
      <c r="E1015" s="108"/>
      <c r="F1015" s="117"/>
      <c r="G1015" s="110"/>
    </row>
    <row r="1016" spans="1:7" ht="15">
      <c r="A1016" s="38"/>
      <c r="B1016" s="39"/>
      <c r="C1016" s="39"/>
      <c r="D1016" s="39"/>
      <c r="E1016" s="108"/>
      <c r="F1016" s="117"/>
      <c r="G1016" s="110"/>
    </row>
    <row r="1017" spans="1:7" ht="15">
      <c r="A1017" s="38"/>
      <c r="B1017" s="39"/>
      <c r="C1017" s="39"/>
      <c r="D1017" s="39"/>
      <c r="E1017" s="108"/>
      <c r="F1017" s="117"/>
      <c r="G1017" s="110"/>
    </row>
    <row r="1018" spans="1:7" ht="15">
      <c r="A1018" s="38"/>
      <c r="B1018" s="39"/>
      <c r="C1018" s="39"/>
      <c r="D1018" s="39"/>
      <c r="E1018" s="108"/>
      <c r="F1018" s="117"/>
      <c r="G1018" s="110"/>
    </row>
    <row r="1019" spans="1:7" ht="15">
      <c r="A1019" s="38"/>
      <c r="B1019" s="39"/>
      <c r="C1019" s="39"/>
      <c r="D1019" s="39"/>
      <c r="E1019" s="108"/>
      <c r="F1019" s="117"/>
      <c r="G1019" s="110"/>
    </row>
    <row r="1020" spans="1:7" ht="15">
      <c r="A1020" s="38"/>
      <c r="B1020" s="39"/>
      <c r="C1020" s="39"/>
      <c r="D1020" s="39"/>
      <c r="E1020" s="108"/>
      <c r="F1020" s="117"/>
      <c r="G1020" s="110"/>
    </row>
    <row r="1021" spans="1:7" ht="15">
      <c r="A1021" s="38"/>
      <c r="B1021" s="39"/>
      <c r="C1021" s="39"/>
      <c r="D1021" s="39"/>
      <c r="E1021" s="108"/>
      <c r="F1021" s="117"/>
      <c r="G1021" s="110"/>
    </row>
    <row r="1022" spans="1:7" ht="15">
      <c r="A1022" s="38"/>
      <c r="B1022" s="39"/>
      <c r="C1022" s="39"/>
      <c r="D1022" s="39"/>
      <c r="E1022" s="108"/>
      <c r="F1022" s="117"/>
      <c r="G1022" s="110"/>
    </row>
    <row r="1023" spans="1:7" ht="15">
      <c r="A1023" s="38"/>
      <c r="B1023" s="39"/>
      <c r="C1023" s="39"/>
      <c r="D1023" s="39"/>
      <c r="E1023" s="108"/>
      <c r="F1023" s="117"/>
      <c r="G1023" s="110"/>
    </row>
    <row r="1024" spans="1:7" ht="15">
      <c r="A1024" s="38"/>
      <c r="B1024" s="39"/>
      <c r="C1024" s="39"/>
      <c r="D1024" s="39"/>
      <c r="E1024" s="108"/>
      <c r="F1024" s="117"/>
      <c r="G1024" s="110"/>
    </row>
    <row r="1025" spans="1:7" ht="15">
      <c r="A1025" s="38"/>
      <c r="B1025" s="39"/>
      <c r="C1025" s="39"/>
      <c r="D1025" s="39"/>
      <c r="E1025" s="108"/>
      <c r="F1025" s="117"/>
      <c r="G1025" s="110"/>
    </row>
    <row r="1026" spans="1:7" ht="15">
      <c r="A1026" s="38"/>
      <c r="B1026" s="39"/>
      <c r="C1026" s="39"/>
      <c r="D1026" s="39"/>
      <c r="E1026" s="108"/>
      <c r="F1026" s="117"/>
      <c r="G1026" s="110"/>
    </row>
    <row r="1027" spans="1:7" ht="15">
      <c r="A1027" s="38"/>
      <c r="B1027" s="39"/>
      <c r="C1027" s="39"/>
      <c r="D1027" s="39"/>
      <c r="E1027" s="108"/>
      <c r="F1027" s="117"/>
      <c r="G1027" s="110"/>
    </row>
    <row r="1028" spans="1:7" ht="15">
      <c r="A1028" s="38"/>
      <c r="B1028" s="39"/>
      <c r="C1028" s="39"/>
      <c r="D1028" s="39"/>
      <c r="E1028" s="108"/>
      <c r="F1028" s="117"/>
      <c r="G1028" s="110"/>
    </row>
    <row r="1029" spans="1:7" ht="15">
      <c r="A1029" s="38"/>
      <c r="B1029" s="39"/>
      <c r="C1029" s="39"/>
      <c r="D1029" s="39"/>
      <c r="E1029" s="108"/>
      <c r="F1029" s="117"/>
      <c r="G1029" s="110"/>
    </row>
    <row r="1030" spans="1:7" ht="15">
      <c r="A1030" s="38"/>
      <c r="B1030" s="39"/>
      <c r="C1030" s="39"/>
      <c r="D1030" s="39"/>
      <c r="E1030" s="108"/>
      <c r="F1030" s="117"/>
      <c r="G1030" s="110"/>
    </row>
    <row r="1031" spans="1:7" ht="15">
      <c r="A1031" s="38"/>
      <c r="B1031" s="39"/>
      <c r="C1031" s="39"/>
      <c r="D1031" s="39"/>
      <c r="E1031" s="108"/>
      <c r="F1031" s="117"/>
      <c r="G1031" s="110"/>
    </row>
    <row r="1032" spans="1:7" ht="15">
      <c r="A1032" s="38"/>
      <c r="B1032" s="39"/>
      <c r="C1032" s="39"/>
      <c r="D1032" s="39"/>
      <c r="E1032" s="108"/>
      <c r="F1032" s="117"/>
      <c r="G1032" s="110"/>
    </row>
    <row r="1033" spans="1:7" ht="15">
      <c r="A1033" s="38"/>
      <c r="B1033" s="39"/>
      <c r="C1033" s="39"/>
      <c r="D1033" s="39"/>
      <c r="E1033" s="108"/>
      <c r="F1033" s="117"/>
      <c r="G1033" s="110"/>
    </row>
    <row r="1034" spans="1:7" ht="15">
      <c r="A1034" s="38"/>
      <c r="B1034" s="39"/>
      <c r="C1034" s="39"/>
      <c r="D1034" s="39"/>
      <c r="E1034" s="108"/>
      <c r="F1034" s="117"/>
      <c r="G1034" s="110"/>
    </row>
    <row r="1035" spans="1:7" ht="15">
      <c r="A1035" s="38"/>
      <c r="B1035" s="39"/>
      <c r="C1035" s="39"/>
      <c r="D1035" s="39"/>
      <c r="E1035" s="108"/>
      <c r="F1035" s="117"/>
      <c r="G1035" s="110"/>
    </row>
    <row r="1036" spans="1:7" ht="15">
      <c r="A1036" s="38"/>
      <c r="B1036" s="39"/>
      <c r="C1036" s="39"/>
      <c r="D1036" s="39"/>
      <c r="E1036" s="108"/>
      <c r="F1036" s="117"/>
      <c r="G1036" s="110"/>
    </row>
    <row r="1037" spans="1:7" ht="15">
      <c r="A1037" s="38"/>
      <c r="B1037" s="39"/>
      <c r="C1037" s="39"/>
      <c r="D1037" s="39"/>
      <c r="E1037" s="108"/>
      <c r="F1037" s="117"/>
      <c r="G1037" s="110"/>
    </row>
    <row r="1038" spans="1:7" ht="15">
      <c r="A1038" s="38"/>
      <c r="B1038" s="39"/>
      <c r="C1038" s="39"/>
      <c r="D1038" s="39"/>
      <c r="E1038" s="108"/>
      <c r="F1038" s="117"/>
      <c r="G1038" s="110"/>
    </row>
    <row r="1039" spans="1:7" ht="15">
      <c r="A1039" s="38"/>
      <c r="B1039" s="39"/>
      <c r="C1039" s="39"/>
      <c r="D1039" s="39"/>
      <c r="E1039" s="108"/>
      <c r="F1039" s="117"/>
      <c r="G1039" s="110"/>
    </row>
    <row r="1040" spans="1:7" ht="15">
      <c r="A1040" s="38"/>
      <c r="B1040" s="39"/>
      <c r="C1040" s="39"/>
      <c r="D1040" s="39"/>
      <c r="E1040" s="108"/>
      <c r="F1040" s="117"/>
      <c r="G1040" s="110"/>
    </row>
    <row r="1041" spans="1:7" ht="15">
      <c r="A1041" s="38"/>
      <c r="B1041" s="39"/>
      <c r="C1041" s="39"/>
      <c r="D1041" s="39"/>
      <c r="E1041" s="108"/>
      <c r="F1041" s="117"/>
      <c r="G1041" s="110"/>
    </row>
    <row r="1042" spans="1:7" ht="15">
      <c r="A1042" s="38"/>
      <c r="B1042" s="39"/>
      <c r="C1042" s="39"/>
      <c r="D1042" s="39"/>
      <c r="E1042" s="108"/>
      <c r="F1042" s="117"/>
      <c r="G1042" s="110"/>
    </row>
    <row r="1043" spans="1:7" ht="15">
      <c r="A1043" s="38"/>
      <c r="B1043" s="39"/>
      <c r="C1043" s="39"/>
      <c r="D1043" s="39"/>
      <c r="E1043" s="108"/>
      <c r="F1043" s="117"/>
      <c r="G1043" s="110"/>
    </row>
    <row r="1044" spans="1:7" ht="15">
      <c r="A1044" s="38"/>
      <c r="B1044" s="39"/>
      <c r="C1044" s="39"/>
      <c r="D1044" s="39"/>
      <c r="E1044" s="108"/>
      <c r="F1044" s="117"/>
      <c r="G1044" s="110"/>
    </row>
    <row r="1045" spans="1:7" ht="15">
      <c r="A1045" s="38"/>
      <c r="B1045" s="39"/>
      <c r="C1045" s="39"/>
      <c r="D1045" s="39"/>
      <c r="E1045" s="108"/>
      <c r="F1045" s="117"/>
      <c r="G1045" s="110"/>
    </row>
    <row r="1046" spans="1:7" ht="15">
      <c r="A1046" s="38"/>
      <c r="B1046" s="39"/>
      <c r="C1046" s="39"/>
      <c r="D1046" s="39"/>
      <c r="E1046" s="108"/>
      <c r="F1046" s="117"/>
      <c r="G1046" s="110"/>
    </row>
    <row r="1047" spans="1:7" ht="15">
      <c r="A1047" s="38"/>
      <c r="B1047" s="39"/>
      <c r="C1047" s="39"/>
      <c r="D1047" s="39"/>
      <c r="E1047" s="108"/>
      <c r="F1047" s="117"/>
      <c r="G1047" s="110"/>
    </row>
    <row r="1048" spans="1:7" ht="15">
      <c r="A1048" s="38"/>
      <c r="B1048" s="39"/>
      <c r="C1048" s="39"/>
      <c r="D1048" s="39"/>
      <c r="E1048" s="108"/>
      <c r="F1048" s="117"/>
      <c r="G1048" s="110"/>
    </row>
    <row r="1049" spans="1:7" ht="15">
      <c r="A1049" s="38"/>
      <c r="B1049" s="39"/>
      <c r="C1049" s="39"/>
      <c r="D1049" s="39"/>
      <c r="E1049" s="108"/>
      <c r="F1049" s="117"/>
      <c r="G1049" s="110"/>
    </row>
    <row r="1050" spans="1:7" ht="15">
      <c r="A1050" s="38"/>
      <c r="B1050" s="39"/>
      <c r="C1050" s="39"/>
      <c r="D1050" s="39"/>
      <c r="E1050" s="108"/>
      <c r="F1050" s="117"/>
      <c r="G1050" s="110"/>
    </row>
    <row r="1051" spans="1:7" ht="15">
      <c r="A1051" s="38"/>
      <c r="B1051" s="39"/>
      <c r="C1051" s="39"/>
      <c r="D1051" s="39"/>
      <c r="E1051" s="108"/>
      <c r="F1051" s="117"/>
      <c r="G1051" s="110"/>
    </row>
    <row r="1052" spans="1:7" ht="15">
      <c r="A1052" s="38"/>
      <c r="B1052" s="39"/>
      <c r="C1052" s="39"/>
      <c r="D1052" s="39"/>
      <c r="E1052" s="108"/>
      <c r="F1052" s="117"/>
      <c r="G1052" s="110"/>
    </row>
    <row r="1053" spans="1:7" ht="15">
      <c r="A1053" s="38"/>
      <c r="B1053" s="39"/>
      <c r="C1053" s="39"/>
      <c r="D1053" s="39"/>
      <c r="E1053" s="108"/>
      <c r="F1053" s="117"/>
      <c r="G1053" s="110"/>
    </row>
    <row r="1054" spans="1:7" ht="15">
      <c r="A1054" s="38"/>
      <c r="B1054" s="39"/>
      <c r="C1054" s="39"/>
      <c r="D1054" s="39"/>
      <c r="E1054" s="108"/>
      <c r="F1054" s="117"/>
      <c r="G1054" s="110"/>
    </row>
    <row r="1055" spans="1:7" ht="15">
      <c r="A1055" s="38"/>
      <c r="B1055" s="39"/>
      <c r="C1055" s="39"/>
      <c r="D1055" s="39"/>
      <c r="E1055" s="108"/>
      <c r="F1055" s="117"/>
      <c r="G1055" s="110"/>
    </row>
    <row r="1056" spans="1:7" ht="15">
      <c r="A1056" s="38"/>
      <c r="B1056" s="39"/>
      <c r="C1056" s="39"/>
      <c r="D1056" s="39"/>
      <c r="E1056" s="108"/>
      <c r="F1056" s="117"/>
      <c r="G1056" s="110"/>
    </row>
    <row r="1057" spans="1:7" ht="15">
      <c r="A1057" s="38"/>
      <c r="B1057" s="39"/>
      <c r="C1057" s="39"/>
      <c r="D1057" s="39"/>
      <c r="E1057" s="108"/>
      <c r="F1057" s="117"/>
      <c r="G1057" s="110"/>
    </row>
    <row r="1058" spans="1:7" ht="15">
      <c r="A1058" s="38"/>
      <c r="B1058" s="39"/>
      <c r="C1058" s="39"/>
      <c r="D1058" s="39"/>
      <c r="E1058" s="108"/>
      <c r="F1058" s="117"/>
      <c r="G1058" s="110"/>
    </row>
    <row r="1059" spans="1:7" ht="15">
      <c r="A1059" s="38"/>
      <c r="B1059" s="39"/>
      <c r="C1059" s="39"/>
      <c r="D1059" s="39"/>
      <c r="E1059" s="108"/>
      <c r="F1059" s="117"/>
      <c r="G1059" s="110"/>
    </row>
    <row r="1060" spans="1:7" ht="15">
      <c r="A1060" s="38"/>
      <c r="B1060" s="39"/>
      <c r="C1060" s="39"/>
      <c r="D1060" s="39"/>
      <c r="E1060" s="108"/>
      <c r="F1060" s="117"/>
      <c r="G1060" s="110"/>
    </row>
    <row r="1061" spans="1:7" ht="15">
      <c r="A1061" s="38"/>
      <c r="B1061" s="39"/>
      <c r="C1061" s="39"/>
      <c r="D1061" s="39"/>
      <c r="E1061" s="108"/>
      <c r="F1061" s="117"/>
      <c r="G1061" s="110"/>
    </row>
    <row r="1062" spans="1:7" ht="15">
      <c r="A1062" s="38"/>
      <c r="B1062" s="39"/>
      <c r="C1062" s="39"/>
      <c r="D1062" s="39"/>
      <c r="E1062" s="108"/>
      <c r="F1062" s="117"/>
      <c r="G1062" s="110"/>
    </row>
    <row r="1063" spans="1:7" ht="15">
      <c r="A1063" s="38"/>
      <c r="B1063" s="39"/>
      <c r="C1063" s="39"/>
      <c r="D1063" s="39"/>
      <c r="E1063" s="108"/>
      <c r="F1063" s="117"/>
      <c r="G1063" s="110"/>
    </row>
    <row r="1064" spans="1:7" ht="15">
      <c r="A1064" s="38"/>
      <c r="B1064" s="39"/>
      <c r="C1064" s="39"/>
      <c r="D1064" s="39"/>
      <c r="E1064" s="108"/>
      <c r="F1064" s="117"/>
      <c r="G1064" s="110"/>
    </row>
    <row r="1065" spans="1:7" ht="15">
      <c r="A1065" s="38"/>
      <c r="B1065" s="39"/>
      <c r="C1065" s="39"/>
      <c r="D1065" s="39"/>
      <c r="E1065" s="108"/>
      <c r="F1065" s="117"/>
      <c r="G1065" s="110"/>
    </row>
    <row r="1066" spans="1:7" ht="15">
      <c r="A1066" s="38"/>
      <c r="B1066" s="39"/>
      <c r="C1066" s="39"/>
      <c r="D1066" s="39"/>
      <c r="E1066" s="108"/>
      <c r="F1066" s="117"/>
      <c r="G1066" s="110"/>
    </row>
    <row r="1067" spans="1:7" ht="15">
      <c r="A1067" s="38"/>
      <c r="B1067" s="39"/>
      <c r="C1067" s="39"/>
      <c r="D1067" s="39"/>
      <c r="E1067" s="108"/>
      <c r="F1067" s="117"/>
      <c r="G1067" s="110"/>
    </row>
    <row r="1068" spans="1:7" ht="15">
      <c r="A1068" s="38"/>
      <c r="B1068" s="39"/>
      <c r="C1068" s="39"/>
      <c r="D1068" s="39"/>
      <c r="E1068" s="108"/>
      <c r="F1068" s="117"/>
      <c r="G1068" s="110"/>
    </row>
    <row r="1069" spans="1:7" ht="15">
      <c r="A1069" s="38"/>
      <c r="B1069" s="39"/>
      <c r="C1069" s="39"/>
      <c r="D1069" s="39"/>
      <c r="E1069" s="108"/>
      <c r="F1069" s="117"/>
      <c r="G1069" s="110"/>
    </row>
    <row r="1070" spans="1:7" ht="15">
      <c r="A1070" s="38"/>
      <c r="B1070" s="39"/>
      <c r="C1070" s="39"/>
      <c r="D1070" s="39"/>
      <c r="E1070" s="108"/>
      <c r="F1070" s="117"/>
      <c r="G1070" s="110"/>
    </row>
    <row r="1071" spans="1:7" ht="15">
      <c r="A1071" s="38"/>
      <c r="B1071" s="39"/>
      <c r="C1071" s="39"/>
      <c r="D1071" s="39"/>
      <c r="E1071" s="108"/>
      <c r="F1071" s="117"/>
      <c r="G1071" s="110"/>
    </row>
    <row r="1072" spans="1:7" ht="15">
      <c r="A1072" s="38"/>
      <c r="B1072" s="39"/>
      <c r="C1072" s="39"/>
      <c r="D1072" s="39"/>
      <c r="E1072" s="108"/>
      <c r="F1072" s="117"/>
      <c r="G1072" s="110"/>
    </row>
    <row r="1073" spans="1:7" ht="15">
      <c r="A1073" s="38"/>
      <c r="B1073" s="39"/>
      <c r="C1073" s="39"/>
      <c r="D1073" s="39"/>
      <c r="E1073" s="108"/>
      <c r="F1073" s="117"/>
      <c r="G1073" s="110"/>
    </row>
    <row r="1074" spans="1:7" ht="15">
      <c r="A1074" s="38"/>
      <c r="B1074" s="39"/>
      <c r="C1074" s="39"/>
      <c r="D1074" s="39"/>
      <c r="E1074" s="108"/>
      <c r="F1074" s="117"/>
      <c r="G1074" s="110"/>
    </row>
    <row r="1075" spans="1:7" ht="15">
      <c r="A1075" s="38"/>
      <c r="B1075" s="39"/>
      <c r="C1075" s="39"/>
      <c r="D1075" s="39"/>
      <c r="E1075" s="108"/>
      <c r="F1075" s="117"/>
      <c r="G1075" s="110"/>
    </row>
    <row r="1076" spans="1:7" ht="15">
      <c r="A1076" s="38"/>
      <c r="B1076" s="39"/>
      <c r="C1076" s="39"/>
      <c r="D1076" s="39"/>
      <c r="E1076" s="108"/>
      <c r="F1076" s="117"/>
      <c r="G1076" s="110"/>
    </row>
    <row r="1077" spans="1:7" ht="15">
      <c r="A1077" s="38"/>
      <c r="B1077" s="39"/>
      <c r="C1077" s="39"/>
      <c r="D1077" s="39"/>
      <c r="E1077" s="108"/>
      <c r="F1077" s="117"/>
      <c r="G1077" s="110"/>
    </row>
    <row r="1078" spans="1:7" ht="15">
      <c r="A1078" s="38"/>
      <c r="B1078" s="39"/>
      <c r="C1078" s="39"/>
      <c r="D1078" s="39"/>
      <c r="E1078" s="108"/>
      <c r="F1078" s="117"/>
      <c r="G1078" s="110"/>
    </row>
    <row r="1079" spans="1:7" ht="15">
      <c r="A1079" s="38"/>
      <c r="B1079" s="39"/>
      <c r="C1079" s="39"/>
      <c r="D1079" s="39"/>
      <c r="E1079" s="108"/>
      <c r="F1079" s="117"/>
      <c r="G1079" s="110"/>
    </row>
    <row r="1080" spans="1:7" ht="15">
      <c r="A1080" s="38"/>
      <c r="B1080" s="39"/>
      <c r="C1080" s="39"/>
      <c r="D1080" s="39"/>
      <c r="E1080" s="108"/>
      <c r="F1080" s="117"/>
      <c r="G1080" s="110"/>
    </row>
    <row r="1081" spans="1:7" ht="15">
      <c r="A1081" s="38"/>
      <c r="B1081" s="39"/>
      <c r="C1081" s="39"/>
      <c r="D1081" s="39"/>
      <c r="E1081" s="108"/>
      <c r="F1081" s="117"/>
      <c r="G1081" s="110"/>
    </row>
    <row r="1082" spans="1:7" ht="15">
      <c r="A1082" s="38"/>
      <c r="B1082" s="39"/>
      <c r="C1082" s="39"/>
      <c r="D1082" s="39"/>
      <c r="E1082" s="108"/>
      <c r="F1082" s="117"/>
      <c r="G1082" s="110"/>
    </row>
    <row r="1083" spans="1:7" ht="15">
      <c r="A1083" s="38"/>
      <c r="B1083" s="39"/>
      <c r="C1083" s="39"/>
      <c r="D1083" s="39"/>
      <c r="E1083" s="108"/>
      <c r="F1083" s="117"/>
      <c r="G1083" s="110"/>
    </row>
    <row r="1084" spans="1:7" ht="15">
      <c r="A1084" s="38"/>
      <c r="B1084" s="39"/>
      <c r="C1084" s="39"/>
      <c r="D1084" s="39"/>
      <c r="E1084" s="108"/>
      <c r="F1084" s="117"/>
      <c r="G1084" s="110"/>
    </row>
    <row r="1085" spans="1:7" ht="15">
      <c r="A1085" s="38"/>
      <c r="B1085" s="39"/>
      <c r="C1085" s="39"/>
      <c r="D1085" s="39"/>
      <c r="E1085" s="108"/>
      <c r="F1085" s="117"/>
      <c r="G1085" s="110"/>
    </row>
    <row r="1086" spans="1:7" ht="15">
      <c r="A1086" s="38"/>
      <c r="B1086" s="39"/>
      <c r="C1086" s="39"/>
      <c r="D1086" s="39"/>
      <c r="E1086" s="108"/>
      <c r="F1086" s="117"/>
      <c r="G1086" s="110"/>
    </row>
    <row r="1087" spans="1:7" ht="15">
      <c r="A1087" s="38"/>
      <c r="B1087" s="39"/>
      <c r="C1087" s="39"/>
      <c r="D1087" s="39"/>
      <c r="E1087" s="108"/>
      <c r="F1087" s="117"/>
      <c r="G1087" s="110"/>
    </row>
    <row r="1088" spans="1:7" ht="15">
      <c r="A1088" s="38"/>
      <c r="B1088" s="39"/>
      <c r="C1088" s="39"/>
      <c r="D1088" s="39"/>
      <c r="E1088" s="108"/>
      <c r="F1088" s="117"/>
      <c r="G1088" s="110"/>
    </row>
    <row r="1089" spans="1:7" ht="15">
      <c r="A1089" s="38"/>
      <c r="B1089" s="39"/>
      <c r="C1089" s="39"/>
      <c r="D1089" s="39"/>
      <c r="E1089" s="108"/>
      <c r="F1089" s="117"/>
      <c r="G1089" s="110"/>
    </row>
    <row r="1090" spans="1:7" ht="15">
      <c r="A1090" s="38"/>
      <c r="B1090" s="39"/>
      <c r="C1090" s="39"/>
      <c r="D1090" s="39"/>
      <c r="E1090" s="108"/>
      <c r="F1090" s="117"/>
      <c r="G1090" s="110"/>
    </row>
    <row r="1091" spans="1:7" ht="15">
      <c r="A1091" s="38"/>
      <c r="B1091" s="39"/>
      <c r="C1091" s="39"/>
      <c r="D1091" s="39"/>
      <c r="E1091" s="108"/>
      <c r="F1091" s="117"/>
      <c r="G1091" s="110"/>
    </row>
    <row r="1092" spans="1:7" ht="15">
      <c r="A1092" s="38"/>
      <c r="B1092" s="39"/>
      <c r="C1092" s="39"/>
      <c r="D1092" s="39"/>
      <c r="E1092" s="108"/>
      <c r="F1092" s="117"/>
      <c r="G1092" s="110"/>
    </row>
    <row r="1093" spans="1:7" ht="15">
      <c r="A1093" s="38"/>
      <c r="B1093" s="39"/>
      <c r="C1093" s="39"/>
      <c r="D1093" s="39"/>
      <c r="E1093" s="108"/>
      <c r="F1093" s="117"/>
      <c r="G1093" s="110"/>
    </row>
    <row r="1094" spans="1:7" ht="15">
      <c r="A1094" s="38"/>
      <c r="B1094" s="39"/>
      <c r="C1094" s="39"/>
      <c r="D1094" s="39"/>
      <c r="E1094" s="108"/>
      <c r="F1094" s="117"/>
      <c r="G1094" s="110"/>
    </row>
    <row r="1095" spans="1:7" ht="15">
      <c r="A1095" s="38"/>
      <c r="B1095" s="39"/>
      <c r="C1095" s="39"/>
      <c r="D1095" s="39"/>
      <c r="E1095" s="108"/>
      <c r="F1095" s="117"/>
      <c r="G1095" s="110"/>
    </row>
    <row r="1096" spans="1:7" ht="15">
      <c r="A1096" s="38"/>
      <c r="B1096" s="39"/>
      <c r="C1096" s="39"/>
      <c r="D1096" s="39"/>
      <c r="E1096" s="108"/>
      <c r="F1096" s="117"/>
      <c r="G1096" s="110"/>
    </row>
    <row r="1097" spans="1:7" ht="15">
      <c r="A1097" s="38"/>
      <c r="B1097" s="39"/>
      <c r="C1097" s="39"/>
      <c r="D1097" s="39"/>
      <c r="E1097" s="108"/>
      <c r="F1097" s="117"/>
      <c r="G1097" s="110"/>
    </row>
    <row r="1098" spans="1:7" ht="15">
      <c r="A1098" s="38"/>
      <c r="B1098" s="39"/>
      <c r="C1098" s="39"/>
      <c r="D1098" s="39"/>
      <c r="E1098" s="108"/>
      <c r="F1098" s="117"/>
      <c r="G1098" s="110"/>
    </row>
    <row r="1099" spans="1:7" ht="15">
      <c r="A1099" s="38"/>
      <c r="B1099" s="39"/>
      <c r="C1099" s="39"/>
      <c r="D1099" s="39"/>
      <c r="E1099" s="108"/>
      <c r="F1099" s="117"/>
      <c r="G1099" s="110"/>
    </row>
    <row r="1100" spans="1:7" ht="15">
      <c r="A1100" s="38"/>
      <c r="B1100" s="39"/>
      <c r="C1100" s="39"/>
      <c r="D1100" s="39"/>
      <c r="E1100" s="108"/>
      <c r="F1100" s="117"/>
      <c r="G1100" s="110"/>
    </row>
    <row r="1101" spans="1:7" ht="15">
      <c r="A1101" s="38"/>
      <c r="B1101" s="39"/>
      <c r="C1101" s="39"/>
      <c r="D1101" s="39"/>
      <c r="E1101" s="108"/>
      <c r="F1101" s="117"/>
      <c r="G1101" s="110"/>
    </row>
    <row r="1102" spans="1:7" ht="15">
      <c r="A1102" s="38"/>
      <c r="B1102" s="39"/>
      <c r="C1102" s="39"/>
      <c r="D1102" s="39"/>
      <c r="E1102" s="108"/>
      <c r="F1102" s="117"/>
      <c r="G1102" s="110"/>
    </row>
    <row r="1103" spans="1:7" ht="15">
      <c r="A1103" s="38"/>
      <c r="B1103" s="39"/>
      <c r="C1103" s="39"/>
      <c r="D1103" s="39"/>
      <c r="E1103" s="108"/>
      <c r="F1103" s="117"/>
      <c r="G1103" s="110"/>
    </row>
    <row r="1104" spans="1:7" ht="15">
      <c r="A1104" s="38"/>
      <c r="B1104" s="39"/>
      <c r="C1104" s="39"/>
      <c r="D1104" s="39"/>
      <c r="E1104" s="108"/>
      <c r="F1104" s="117"/>
      <c r="G1104" s="110"/>
    </row>
    <row r="1105" spans="1:7" ht="15">
      <c r="A1105" s="38"/>
      <c r="B1105" s="39"/>
      <c r="C1105" s="39"/>
      <c r="D1105" s="39"/>
      <c r="E1105" s="108"/>
      <c r="F1105" s="117"/>
      <c r="G1105" s="110"/>
    </row>
    <row r="1106" spans="1:7" ht="15">
      <c r="A1106" s="38"/>
      <c r="B1106" s="39"/>
      <c r="C1106" s="39"/>
      <c r="D1106" s="39"/>
      <c r="E1106" s="108"/>
      <c r="F1106" s="117"/>
      <c r="G1106" s="110"/>
    </row>
    <row r="1107" spans="1:7" ht="15">
      <c r="A1107" s="38"/>
      <c r="B1107" s="39"/>
      <c r="C1107" s="39"/>
      <c r="D1107" s="39"/>
      <c r="E1107" s="108"/>
      <c r="F1107" s="117"/>
      <c r="G1107" s="110"/>
    </row>
    <row r="1108" spans="1:7" ht="15">
      <c r="A1108" s="38"/>
      <c r="B1108" s="39"/>
      <c r="C1108" s="39"/>
      <c r="D1108" s="39"/>
      <c r="E1108" s="108"/>
      <c r="F1108" s="117"/>
      <c r="G1108" s="110"/>
    </row>
    <row r="1109" spans="1:7" ht="15">
      <c r="A1109" s="38"/>
      <c r="B1109" s="39"/>
      <c r="C1109" s="39"/>
      <c r="D1109" s="39"/>
      <c r="E1109" s="108"/>
      <c r="F1109" s="117"/>
      <c r="G1109" s="110"/>
    </row>
    <row r="1110" spans="1:7" ht="15">
      <c r="A1110" s="38"/>
      <c r="B1110" s="39"/>
      <c r="C1110" s="39"/>
      <c r="D1110" s="39"/>
      <c r="E1110" s="108"/>
      <c r="F1110" s="117"/>
      <c r="G1110" s="110"/>
    </row>
    <row r="1111" spans="1:7" ht="15">
      <c r="A1111" s="38"/>
      <c r="B1111" s="39"/>
      <c r="C1111" s="39"/>
      <c r="D1111" s="39"/>
      <c r="E1111" s="108"/>
      <c r="F1111" s="117"/>
      <c r="G1111" s="110"/>
    </row>
    <row r="1112" spans="1:7" ht="15">
      <c r="A1112" s="38"/>
      <c r="B1112" s="39"/>
      <c r="C1112" s="39"/>
      <c r="D1112" s="39"/>
      <c r="E1112" s="108"/>
      <c r="F1112" s="117"/>
      <c r="G1112" s="110"/>
    </row>
    <row r="1113" spans="1:7" ht="15">
      <c r="A1113" s="38"/>
      <c r="B1113" s="42"/>
      <c r="C1113" s="42"/>
      <c r="D1113" s="42"/>
      <c r="E1113" s="108"/>
      <c r="F1113" s="117"/>
      <c r="G1113" s="110"/>
    </row>
    <row r="1114" spans="1:7" ht="15">
      <c r="A1114" s="38"/>
      <c r="B1114" s="39"/>
      <c r="C1114" s="39"/>
      <c r="D1114" s="39"/>
      <c r="E1114" s="108"/>
      <c r="F1114" s="117"/>
      <c r="G1114" s="110"/>
    </row>
    <row r="1115" spans="1:7" ht="15">
      <c r="A1115" s="38"/>
      <c r="B1115" s="39"/>
      <c r="C1115" s="39"/>
      <c r="D1115" s="39"/>
      <c r="E1115" s="108"/>
      <c r="F1115" s="117"/>
      <c r="G1115" s="110"/>
    </row>
    <row r="1116" spans="1:7" ht="15">
      <c r="A1116" s="38"/>
      <c r="B1116" s="39"/>
      <c r="C1116" s="39"/>
      <c r="D1116" s="39"/>
      <c r="E1116" s="108"/>
      <c r="F1116" s="117"/>
      <c r="G1116" s="110"/>
    </row>
    <row r="1117" spans="1:7" ht="15">
      <c r="A1117" s="38"/>
      <c r="B1117" s="39"/>
      <c r="C1117" s="39"/>
      <c r="D1117" s="39"/>
      <c r="E1117" s="108"/>
      <c r="F1117" s="117"/>
      <c r="G1117" s="110"/>
    </row>
    <row r="1118" spans="1:7" ht="15">
      <c r="A1118" s="38"/>
      <c r="B1118" s="39"/>
      <c r="C1118" s="39"/>
      <c r="D1118" s="39"/>
      <c r="E1118" s="108"/>
      <c r="F1118" s="117"/>
      <c r="G1118" s="110"/>
    </row>
    <row r="1119" spans="1:7" ht="15">
      <c r="A1119" s="38"/>
      <c r="B1119" s="39"/>
      <c r="C1119" s="39"/>
      <c r="D1119" s="39"/>
      <c r="E1119" s="108"/>
      <c r="F1119" s="117"/>
      <c r="G1119" s="110"/>
    </row>
    <row r="1120" spans="1:7" ht="15">
      <c r="A1120" s="38"/>
      <c r="B1120" s="39"/>
      <c r="C1120" s="39"/>
      <c r="D1120" s="39"/>
      <c r="E1120" s="108"/>
      <c r="F1120" s="117"/>
      <c r="G1120" s="110"/>
    </row>
    <row r="1121" spans="1:7" ht="15">
      <c r="A1121" s="38"/>
      <c r="B1121" s="39"/>
      <c r="C1121" s="39"/>
      <c r="D1121" s="39"/>
      <c r="E1121" s="108"/>
      <c r="F1121" s="117"/>
      <c r="G1121" s="110"/>
    </row>
    <row r="1122" spans="1:7" ht="15">
      <c r="A1122" s="38"/>
      <c r="B1122" s="39"/>
      <c r="C1122" s="39"/>
      <c r="D1122" s="39"/>
      <c r="E1122" s="108"/>
      <c r="F1122" s="117"/>
      <c r="G1122" s="110"/>
    </row>
    <row r="1123" spans="1:7" ht="15">
      <c r="A1123" s="38"/>
      <c r="B1123" s="39"/>
      <c r="C1123" s="39"/>
      <c r="D1123" s="39"/>
      <c r="E1123" s="108"/>
      <c r="F1123" s="117"/>
      <c r="G1123" s="110"/>
    </row>
    <row r="1124" spans="1:7" ht="15">
      <c r="A1124" s="38"/>
      <c r="B1124" s="39"/>
      <c r="C1124" s="39"/>
      <c r="D1124" s="39"/>
      <c r="E1124" s="108"/>
      <c r="F1124" s="117"/>
      <c r="G1124" s="110"/>
    </row>
    <row r="1125" spans="1:7" ht="15">
      <c r="A1125" s="38"/>
      <c r="B1125" s="39"/>
      <c r="C1125" s="39"/>
      <c r="D1125" s="39"/>
      <c r="E1125" s="108"/>
      <c r="F1125" s="117"/>
      <c r="G1125" s="110"/>
    </row>
    <row r="1126" spans="1:7" ht="15">
      <c r="A1126" s="38"/>
      <c r="B1126" s="39"/>
      <c r="C1126" s="39"/>
      <c r="D1126" s="39"/>
      <c r="E1126" s="108"/>
      <c r="F1126" s="117"/>
      <c r="G1126" s="110"/>
    </row>
    <row r="1127" spans="1:7" ht="15">
      <c r="A1127" s="38"/>
      <c r="B1127" s="39"/>
      <c r="C1127" s="39"/>
      <c r="D1127" s="39"/>
      <c r="E1127" s="108"/>
      <c r="F1127" s="117"/>
      <c r="G1127" s="110"/>
    </row>
    <row r="1128" spans="1:7" ht="15">
      <c r="A1128" s="38"/>
      <c r="B1128" s="39"/>
      <c r="C1128" s="39"/>
      <c r="D1128" s="39"/>
      <c r="E1128" s="108"/>
      <c r="F1128" s="117"/>
      <c r="G1128" s="110"/>
    </row>
    <row r="1129" spans="1:7" ht="15">
      <c r="A1129" s="38"/>
      <c r="B1129" s="39"/>
      <c r="C1129" s="39"/>
      <c r="D1129" s="39"/>
      <c r="E1129" s="108"/>
      <c r="F1129" s="117"/>
      <c r="G1129" s="110"/>
    </row>
    <row r="1130" spans="1:7" ht="15">
      <c r="A1130" s="38"/>
      <c r="B1130" s="39"/>
      <c r="C1130" s="39"/>
      <c r="D1130" s="39"/>
      <c r="E1130" s="108"/>
      <c r="F1130" s="117"/>
      <c r="G1130" s="110"/>
    </row>
    <row r="1131" spans="1:7" ht="15">
      <c r="A1131" s="38"/>
      <c r="B1131" s="39"/>
      <c r="C1131" s="39"/>
      <c r="D1131" s="39"/>
      <c r="E1131" s="108"/>
      <c r="F1131" s="117"/>
      <c r="G1131" s="110"/>
    </row>
    <row r="1132" spans="1:7" ht="15">
      <c r="A1132" s="38"/>
      <c r="B1132" s="39"/>
      <c r="C1132" s="39"/>
      <c r="D1132" s="39"/>
      <c r="E1132" s="108"/>
      <c r="F1132" s="117"/>
      <c r="G1132" s="110"/>
    </row>
    <row r="1133" spans="1:7" ht="15">
      <c r="A1133" s="38"/>
      <c r="B1133" s="39"/>
      <c r="C1133" s="39"/>
      <c r="D1133" s="39"/>
      <c r="E1133" s="108"/>
      <c r="F1133" s="117"/>
      <c r="G1133" s="110"/>
    </row>
    <row r="1134" spans="1:7" ht="15">
      <c r="A1134" s="38"/>
      <c r="B1134" s="39"/>
      <c r="C1134" s="39"/>
      <c r="D1134" s="39"/>
      <c r="E1134" s="108"/>
      <c r="F1134" s="117"/>
      <c r="G1134" s="110"/>
    </row>
    <row r="1135" spans="1:7" ht="15">
      <c r="A1135" s="38"/>
      <c r="B1135" s="39"/>
      <c r="C1135" s="39"/>
      <c r="D1135" s="39"/>
      <c r="E1135" s="108"/>
      <c r="F1135" s="117"/>
      <c r="G1135" s="110"/>
    </row>
    <row r="1136" spans="1:7" ht="15">
      <c r="A1136" s="38"/>
      <c r="B1136" s="39"/>
      <c r="C1136" s="39"/>
      <c r="D1136" s="39"/>
      <c r="E1136" s="108"/>
      <c r="F1136" s="117"/>
      <c r="G1136" s="110"/>
    </row>
    <row r="1137" spans="1:7" ht="15">
      <c r="A1137" s="38"/>
      <c r="B1137" s="39"/>
      <c r="C1137" s="39"/>
      <c r="D1137" s="39"/>
      <c r="E1137" s="108"/>
      <c r="F1137" s="117"/>
      <c r="G1137" s="110"/>
    </row>
    <row r="1138" spans="1:7" ht="15">
      <c r="A1138" s="38"/>
      <c r="B1138" s="39"/>
      <c r="C1138" s="39"/>
      <c r="D1138" s="39"/>
      <c r="E1138" s="108"/>
      <c r="F1138" s="117"/>
      <c r="G1138" s="110"/>
    </row>
    <row r="1139" spans="1:7" ht="15">
      <c r="A1139" s="38"/>
      <c r="B1139" s="39"/>
      <c r="C1139" s="39"/>
      <c r="D1139" s="39"/>
      <c r="E1139" s="108"/>
      <c r="F1139" s="117"/>
      <c r="G1139" s="110"/>
    </row>
    <row r="1140" spans="1:7" ht="15">
      <c r="A1140" s="38"/>
      <c r="B1140" s="39"/>
      <c r="C1140" s="39"/>
      <c r="D1140" s="39"/>
      <c r="E1140" s="108"/>
      <c r="F1140" s="117"/>
      <c r="G1140" s="110"/>
    </row>
    <row r="1141" spans="1:7" ht="15">
      <c r="A1141" s="38"/>
      <c r="B1141" s="39"/>
      <c r="C1141" s="39"/>
      <c r="D1141" s="39"/>
      <c r="E1141" s="108"/>
      <c r="F1141" s="117"/>
      <c r="G1141" s="110"/>
    </row>
    <row r="1142" spans="1:7" ht="15">
      <c r="A1142" s="38"/>
      <c r="B1142" s="39"/>
      <c r="C1142" s="39"/>
      <c r="D1142" s="39"/>
      <c r="E1142" s="108"/>
      <c r="F1142" s="117"/>
      <c r="G1142" s="110"/>
    </row>
    <row r="1143" spans="1:7" ht="15">
      <c r="A1143" s="38"/>
      <c r="B1143" s="39"/>
      <c r="C1143" s="39"/>
      <c r="D1143" s="39"/>
      <c r="E1143" s="108"/>
      <c r="F1143" s="117"/>
      <c r="G1143" s="110"/>
    </row>
    <row r="1144" spans="1:7" ht="15">
      <c r="A1144" s="38"/>
      <c r="B1144" s="39"/>
      <c r="C1144" s="39"/>
      <c r="D1144" s="39"/>
      <c r="E1144" s="108"/>
      <c r="F1144" s="117"/>
      <c r="G1144" s="110"/>
    </row>
    <row r="1145" spans="1:7" ht="15">
      <c r="A1145" s="38"/>
      <c r="B1145" s="39"/>
      <c r="C1145" s="39"/>
      <c r="D1145" s="39"/>
      <c r="E1145" s="108"/>
      <c r="F1145" s="117"/>
      <c r="G1145" s="110"/>
    </row>
    <row r="1146" spans="1:7" ht="15">
      <c r="A1146" s="38"/>
      <c r="B1146" s="39"/>
      <c r="C1146" s="39"/>
      <c r="D1146" s="39"/>
      <c r="E1146" s="108"/>
      <c r="F1146" s="117"/>
      <c r="G1146" s="110"/>
    </row>
    <row r="1147" spans="1:7" ht="15">
      <c r="A1147" s="38"/>
      <c r="B1147" s="39"/>
      <c r="C1147" s="39"/>
      <c r="D1147" s="39"/>
      <c r="E1147" s="108"/>
      <c r="F1147" s="117"/>
      <c r="G1147" s="110"/>
    </row>
    <row r="1148" spans="1:7" ht="15">
      <c r="A1148" s="38"/>
      <c r="B1148" s="39"/>
      <c r="C1148" s="39"/>
      <c r="D1148" s="39"/>
      <c r="E1148" s="108"/>
      <c r="F1148" s="117"/>
      <c r="G1148" s="110"/>
    </row>
    <row r="1149" spans="1:7" ht="15">
      <c r="A1149" s="38"/>
      <c r="B1149" s="39"/>
      <c r="C1149" s="39"/>
      <c r="D1149" s="39"/>
      <c r="E1149" s="108"/>
      <c r="F1149" s="117"/>
      <c r="G1149" s="110"/>
    </row>
    <row r="1150" spans="1:7" ht="15">
      <c r="A1150" s="38"/>
      <c r="B1150" s="39"/>
      <c r="C1150" s="39"/>
      <c r="D1150" s="39"/>
      <c r="E1150" s="108"/>
      <c r="F1150" s="117"/>
      <c r="G1150" s="110"/>
    </row>
    <row r="1151" spans="1:7" ht="15">
      <c r="A1151" s="38"/>
      <c r="B1151" s="39"/>
      <c r="C1151" s="39"/>
      <c r="D1151" s="39"/>
      <c r="E1151" s="108"/>
      <c r="F1151" s="117"/>
      <c r="G1151" s="110"/>
    </row>
    <row r="1152" spans="1:7" ht="15">
      <c r="A1152" s="38"/>
      <c r="B1152" s="39"/>
      <c r="C1152" s="39"/>
      <c r="D1152" s="39"/>
      <c r="E1152" s="108"/>
      <c r="F1152" s="117"/>
      <c r="G1152" s="110"/>
    </row>
    <row r="1153" spans="1:7" ht="15">
      <c r="A1153" s="38"/>
      <c r="B1153" s="39"/>
      <c r="C1153" s="39"/>
      <c r="D1153" s="39"/>
      <c r="E1153" s="108"/>
      <c r="F1153" s="117"/>
      <c r="G1153" s="110"/>
    </row>
    <row r="1154" spans="1:7" ht="15">
      <c r="A1154" s="38"/>
      <c r="B1154" s="39"/>
      <c r="C1154" s="39"/>
      <c r="D1154" s="39"/>
      <c r="E1154" s="108"/>
      <c r="F1154" s="117"/>
      <c r="G1154" s="110"/>
    </row>
    <row r="1155" spans="1:7" ht="15">
      <c r="A1155" s="38"/>
      <c r="B1155" s="39"/>
      <c r="C1155" s="39"/>
      <c r="D1155" s="39"/>
      <c r="E1155" s="108"/>
      <c r="F1155" s="117"/>
      <c r="G1155" s="110"/>
    </row>
    <row r="1156" spans="1:7" ht="15">
      <c r="A1156" s="38"/>
      <c r="B1156" s="39"/>
      <c r="C1156" s="39"/>
      <c r="D1156" s="39"/>
      <c r="E1156" s="108"/>
      <c r="F1156" s="117"/>
      <c r="G1156" s="110"/>
    </row>
    <row r="1157" spans="1:7" ht="15">
      <c r="A1157" s="38"/>
      <c r="B1157" s="39"/>
      <c r="C1157" s="39"/>
      <c r="D1157" s="39"/>
      <c r="E1157" s="108"/>
      <c r="F1157" s="117"/>
      <c r="G1157" s="110"/>
    </row>
    <row r="1158" spans="1:7" ht="15">
      <c r="A1158" s="38"/>
      <c r="B1158" s="39"/>
      <c r="C1158" s="39"/>
      <c r="D1158" s="39"/>
      <c r="E1158" s="108"/>
      <c r="F1158" s="117"/>
      <c r="G1158" s="110"/>
    </row>
    <row r="1159" spans="1:7" ht="15">
      <c r="A1159" s="38"/>
      <c r="B1159" s="39"/>
      <c r="C1159" s="39"/>
      <c r="D1159" s="39"/>
      <c r="E1159" s="108"/>
      <c r="F1159" s="117"/>
      <c r="G1159" s="110"/>
    </row>
    <row r="1160" spans="1:7" ht="15">
      <c r="A1160" s="38"/>
      <c r="B1160" s="39"/>
      <c r="C1160" s="39"/>
      <c r="D1160" s="39"/>
      <c r="E1160" s="108"/>
      <c r="F1160" s="117"/>
      <c r="G1160" s="110"/>
    </row>
    <row r="1161" spans="1:7" ht="15">
      <c r="A1161" s="38"/>
      <c r="B1161" s="39"/>
      <c r="C1161" s="39"/>
      <c r="D1161" s="39"/>
      <c r="E1161" s="108"/>
      <c r="F1161" s="117"/>
      <c r="G1161" s="110"/>
    </row>
    <row r="1162" spans="1:7" ht="15">
      <c r="A1162" s="38"/>
      <c r="B1162" s="39"/>
      <c r="C1162" s="39"/>
      <c r="D1162" s="39"/>
      <c r="E1162" s="108"/>
      <c r="F1162" s="117"/>
      <c r="G1162" s="110"/>
    </row>
    <row r="1163" spans="1:7" ht="15">
      <c r="A1163" s="38"/>
      <c r="B1163" s="39"/>
      <c r="C1163" s="39"/>
      <c r="D1163" s="39"/>
      <c r="E1163" s="108"/>
      <c r="F1163" s="117"/>
      <c r="G1163" s="110"/>
    </row>
    <row r="1164" spans="1:7" ht="15">
      <c r="A1164" s="38"/>
      <c r="B1164" s="39"/>
      <c r="C1164" s="39"/>
      <c r="D1164" s="39"/>
      <c r="E1164" s="108"/>
      <c r="F1164" s="117"/>
      <c r="G1164" s="110"/>
    </row>
    <row r="1165" spans="1:7" ht="15">
      <c r="A1165" s="38"/>
      <c r="B1165" s="39"/>
      <c r="C1165" s="39"/>
      <c r="D1165" s="39"/>
      <c r="E1165" s="108"/>
      <c r="F1165" s="117"/>
      <c r="G1165" s="110"/>
    </row>
    <row r="1166" spans="1:7" ht="15">
      <c r="A1166" s="38"/>
      <c r="B1166" s="39"/>
      <c r="C1166" s="39"/>
      <c r="D1166" s="39"/>
      <c r="E1166" s="108"/>
      <c r="F1166" s="117"/>
      <c r="G1166" s="110"/>
    </row>
    <row r="1167" spans="1:7" ht="15">
      <c r="A1167" s="38"/>
      <c r="B1167" s="39"/>
      <c r="C1167" s="39"/>
      <c r="D1167" s="39"/>
      <c r="E1167" s="108"/>
      <c r="F1167" s="117"/>
      <c r="G1167" s="110"/>
    </row>
    <row r="1168" spans="1:7" ht="15">
      <c r="A1168" s="38"/>
      <c r="B1168" s="39"/>
      <c r="C1168" s="39"/>
      <c r="D1168" s="39"/>
      <c r="E1168" s="108"/>
      <c r="F1168" s="117"/>
      <c r="G1168" s="110"/>
    </row>
    <row r="1169" spans="1:7" ht="15">
      <c r="A1169" s="38"/>
      <c r="B1169" s="39"/>
      <c r="C1169" s="39"/>
      <c r="D1169" s="39"/>
      <c r="E1169" s="108"/>
      <c r="F1169" s="117"/>
      <c r="G1169" s="110"/>
    </row>
    <row r="1170" spans="1:7" ht="15">
      <c r="A1170" s="38"/>
      <c r="B1170" s="39"/>
      <c r="C1170" s="39"/>
      <c r="D1170" s="39"/>
      <c r="E1170" s="108"/>
      <c r="F1170" s="117"/>
      <c r="G1170" s="110"/>
    </row>
    <row r="1171" spans="1:7" ht="15">
      <c r="A1171" s="38"/>
      <c r="B1171" s="39"/>
      <c r="C1171" s="39"/>
      <c r="D1171" s="39"/>
      <c r="E1171" s="108"/>
      <c r="F1171" s="117"/>
      <c r="G1171" s="110"/>
    </row>
    <row r="1172" spans="1:7" ht="15">
      <c r="A1172" s="38"/>
      <c r="B1172" s="39"/>
      <c r="C1172" s="39"/>
      <c r="D1172" s="39"/>
      <c r="E1172" s="108"/>
      <c r="F1172" s="117"/>
      <c r="G1172" s="110"/>
    </row>
    <row r="1173" spans="1:7" ht="15">
      <c r="A1173" s="38"/>
      <c r="B1173" s="39"/>
      <c r="C1173" s="39"/>
      <c r="D1173" s="39"/>
      <c r="E1173" s="108"/>
      <c r="F1173" s="117"/>
      <c r="G1173" s="110"/>
    </row>
    <row r="1174" spans="1:7" ht="15">
      <c r="A1174" s="38"/>
      <c r="B1174" s="39"/>
      <c r="C1174" s="39"/>
      <c r="D1174" s="39"/>
      <c r="E1174" s="108"/>
      <c r="F1174" s="117"/>
      <c r="G1174" s="110"/>
    </row>
    <row r="1175" spans="1:7" ht="15">
      <c r="A1175" s="38"/>
      <c r="B1175" s="39"/>
      <c r="C1175" s="39"/>
      <c r="D1175" s="39"/>
      <c r="E1175" s="108"/>
      <c r="F1175" s="117"/>
      <c r="G1175" s="110"/>
    </row>
    <row r="1176" spans="1:7" ht="15">
      <c r="A1176" s="38"/>
      <c r="B1176" s="39"/>
      <c r="C1176" s="39"/>
      <c r="D1176" s="39"/>
      <c r="E1176" s="108"/>
      <c r="F1176" s="117"/>
      <c r="G1176" s="110"/>
    </row>
    <row r="1177" spans="1:7" ht="15">
      <c r="A1177" s="38"/>
      <c r="B1177" s="39"/>
      <c r="C1177" s="39"/>
      <c r="D1177" s="39"/>
      <c r="E1177" s="108"/>
      <c r="F1177" s="117"/>
      <c r="G1177" s="110"/>
    </row>
    <row r="1178" spans="1:7" ht="15">
      <c r="A1178" s="38"/>
      <c r="B1178" s="39"/>
      <c r="C1178" s="39"/>
      <c r="D1178" s="39"/>
      <c r="E1178" s="108"/>
      <c r="F1178" s="117"/>
      <c r="G1178" s="110"/>
    </row>
    <row r="1179" spans="1:7" ht="15">
      <c r="A1179" s="38"/>
      <c r="B1179" s="39"/>
      <c r="C1179" s="39"/>
      <c r="D1179" s="39"/>
      <c r="E1179" s="108"/>
      <c r="F1179" s="117"/>
      <c r="G1179" s="110"/>
    </row>
    <row r="1180" spans="1:7" ht="15">
      <c r="A1180" s="38"/>
      <c r="B1180" s="39"/>
      <c r="C1180" s="39"/>
      <c r="D1180" s="39"/>
      <c r="E1180" s="108"/>
      <c r="F1180" s="117"/>
      <c r="G1180" s="110"/>
    </row>
    <row r="1181" spans="1:7" ht="15">
      <c r="A1181" s="38"/>
      <c r="B1181" s="39"/>
      <c r="C1181" s="39"/>
      <c r="D1181" s="39"/>
      <c r="E1181" s="108"/>
      <c r="F1181" s="117"/>
      <c r="G1181" s="110"/>
    </row>
    <row r="1182" spans="1:7" ht="15">
      <c r="A1182" s="38"/>
      <c r="B1182" s="39"/>
      <c r="C1182" s="39"/>
      <c r="D1182" s="39"/>
      <c r="E1182" s="108"/>
      <c r="F1182" s="117"/>
      <c r="G1182" s="110"/>
    </row>
    <row r="1183" spans="1:7" ht="15">
      <c r="A1183" s="38"/>
      <c r="B1183" s="39"/>
      <c r="C1183" s="39"/>
      <c r="D1183" s="39"/>
      <c r="E1183" s="108"/>
      <c r="F1183" s="117"/>
      <c r="G1183" s="110"/>
    </row>
    <row r="1184" spans="1:7" ht="15">
      <c r="A1184" s="38"/>
      <c r="B1184" s="39"/>
      <c r="C1184" s="39"/>
      <c r="D1184" s="39"/>
      <c r="E1184" s="108"/>
      <c r="F1184" s="117"/>
      <c r="G1184" s="110"/>
    </row>
    <row r="1185" spans="1:7" ht="15">
      <c r="A1185" s="38"/>
      <c r="B1185" s="39"/>
      <c r="C1185" s="39"/>
      <c r="D1185" s="39"/>
      <c r="E1185" s="108"/>
      <c r="F1185" s="117"/>
      <c r="G1185" s="110"/>
    </row>
    <row r="1186" spans="1:7" ht="15">
      <c r="A1186" s="38"/>
      <c r="B1186" s="39"/>
      <c r="C1186" s="39"/>
      <c r="D1186" s="39"/>
      <c r="E1186" s="108"/>
      <c r="F1186" s="117"/>
      <c r="G1186" s="110"/>
    </row>
    <row r="1187" spans="1:7" ht="15">
      <c r="A1187" s="38"/>
      <c r="B1187" s="39"/>
      <c r="C1187" s="39"/>
      <c r="D1187" s="39"/>
      <c r="E1187" s="108"/>
      <c r="F1187" s="117"/>
      <c r="G1187" s="110"/>
    </row>
    <row r="1188" spans="1:7" ht="15">
      <c r="A1188" s="38"/>
      <c r="B1188" s="39"/>
      <c r="C1188" s="39"/>
      <c r="D1188" s="39"/>
      <c r="E1188" s="108"/>
      <c r="F1188" s="117"/>
      <c r="G1188" s="110"/>
    </row>
    <row r="1189" spans="1:7" ht="15">
      <c r="A1189" s="38"/>
      <c r="B1189" s="39"/>
      <c r="C1189" s="39"/>
      <c r="D1189" s="39"/>
      <c r="E1189" s="108"/>
      <c r="F1189" s="117"/>
      <c r="G1189" s="110"/>
    </row>
    <row r="1190" spans="1:7" ht="15">
      <c r="A1190" s="38"/>
      <c r="B1190" s="39"/>
      <c r="C1190" s="39"/>
      <c r="D1190" s="39"/>
      <c r="E1190" s="108"/>
      <c r="F1190" s="117"/>
      <c r="G1190" s="110"/>
    </row>
    <row r="1191" spans="1:7" ht="15">
      <c r="A1191" s="38"/>
      <c r="B1191" s="39"/>
      <c r="C1191" s="39"/>
      <c r="D1191" s="39"/>
      <c r="E1191" s="108"/>
      <c r="F1191" s="117"/>
      <c r="G1191" s="110"/>
    </row>
    <row r="1192" spans="1:7" ht="15">
      <c r="A1192" s="38"/>
      <c r="B1192" s="39"/>
      <c r="C1192" s="39"/>
      <c r="D1192" s="39"/>
      <c r="E1192" s="108"/>
      <c r="F1192" s="117"/>
      <c r="G1192" s="110"/>
    </row>
    <row r="1193" spans="1:7" ht="15">
      <c r="A1193" s="38"/>
      <c r="B1193" s="39"/>
      <c r="C1193" s="39"/>
      <c r="D1193" s="39"/>
      <c r="E1193" s="108"/>
      <c r="F1193" s="117"/>
      <c r="G1193" s="110"/>
    </row>
    <row r="1194" spans="1:7" ht="15">
      <c r="A1194" s="38"/>
      <c r="B1194" s="39"/>
      <c r="C1194" s="39"/>
      <c r="D1194" s="39"/>
      <c r="E1194" s="108"/>
      <c r="F1194" s="117"/>
      <c r="G1194" s="110"/>
    </row>
    <row r="1195" spans="1:7" ht="15">
      <c r="A1195" s="38"/>
      <c r="B1195" s="39"/>
      <c r="C1195" s="39"/>
      <c r="D1195" s="39"/>
      <c r="E1195" s="108"/>
      <c r="F1195" s="117"/>
      <c r="G1195" s="110"/>
    </row>
    <row r="1196" spans="1:7" ht="15">
      <c r="A1196" s="38"/>
      <c r="B1196" s="39"/>
      <c r="C1196" s="39"/>
      <c r="D1196" s="39"/>
      <c r="E1196" s="108"/>
      <c r="F1196" s="117"/>
      <c r="G1196" s="110"/>
    </row>
    <row r="1197" spans="1:7" ht="15">
      <c r="A1197" s="38"/>
      <c r="B1197" s="39"/>
      <c r="C1197" s="39"/>
      <c r="D1197" s="39"/>
      <c r="E1197" s="108"/>
      <c r="F1197" s="117"/>
      <c r="G1197" s="110"/>
    </row>
    <row r="1198" spans="1:7" ht="15">
      <c r="A1198" s="38"/>
      <c r="B1198" s="39"/>
      <c r="C1198" s="39"/>
      <c r="D1198" s="39"/>
      <c r="E1198" s="108"/>
      <c r="F1198" s="117"/>
      <c r="G1198" s="110"/>
    </row>
    <row r="1199" spans="1:7" ht="15">
      <c r="A1199" s="38"/>
      <c r="B1199" s="39"/>
      <c r="C1199" s="39"/>
      <c r="D1199" s="39"/>
      <c r="E1199" s="108"/>
      <c r="F1199" s="117"/>
      <c r="G1199" s="110"/>
    </row>
    <row r="1200" spans="1:7" ht="15">
      <c r="A1200" s="38"/>
      <c r="B1200" s="39"/>
      <c r="C1200" s="39"/>
      <c r="D1200" s="39"/>
      <c r="E1200" s="108"/>
      <c r="F1200" s="117"/>
      <c r="G1200" s="110"/>
    </row>
    <row r="1201" spans="1:7" ht="15">
      <c r="A1201" s="38"/>
      <c r="B1201" s="39"/>
      <c r="C1201" s="39"/>
      <c r="D1201" s="39"/>
      <c r="E1201" s="108"/>
      <c r="F1201" s="117"/>
      <c r="G1201" s="110"/>
    </row>
    <row r="1202" spans="1:7" ht="15">
      <c r="A1202" s="38"/>
      <c r="B1202" s="39"/>
      <c r="C1202" s="39"/>
      <c r="D1202" s="39"/>
      <c r="E1202" s="108"/>
      <c r="F1202" s="117"/>
      <c r="G1202" s="110"/>
    </row>
    <row r="1203" spans="1:7" ht="15">
      <c r="A1203" s="38"/>
      <c r="B1203" s="39"/>
      <c r="C1203" s="39"/>
      <c r="D1203" s="39"/>
      <c r="E1203" s="108"/>
      <c r="F1203" s="117"/>
      <c r="G1203" s="110"/>
    </row>
    <row r="1204" spans="1:7" ht="15">
      <c r="A1204" s="38"/>
      <c r="B1204" s="39"/>
      <c r="C1204" s="39"/>
      <c r="D1204" s="39"/>
      <c r="E1204" s="108"/>
      <c r="F1204" s="117"/>
      <c r="G1204" s="110"/>
    </row>
    <row r="1205" spans="1:7" ht="15">
      <c r="A1205" s="38"/>
      <c r="B1205" s="39"/>
      <c r="C1205" s="39"/>
      <c r="D1205" s="39"/>
      <c r="E1205" s="108"/>
      <c r="F1205" s="117"/>
      <c r="G1205" s="110"/>
    </row>
    <row r="1206" spans="1:7" ht="15">
      <c r="A1206" s="38"/>
      <c r="B1206" s="39"/>
      <c r="C1206" s="39"/>
      <c r="D1206" s="39"/>
      <c r="E1206" s="108"/>
      <c r="F1206" s="117"/>
      <c r="G1206" s="110"/>
    </row>
    <row r="1207" spans="1:7" ht="15">
      <c r="A1207" s="38"/>
      <c r="B1207" s="39"/>
      <c r="C1207" s="39"/>
      <c r="D1207" s="39"/>
      <c r="E1207" s="108"/>
      <c r="F1207" s="117"/>
      <c r="G1207" s="110"/>
    </row>
    <row r="1208" spans="1:7" ht="15">
      <c r="A1208" s="38"/>
      <c r="B1208" s="39"/>
      <c r="C1208" s="39"/>
      <c r="D1208" s="39"/>
      <c r="E1208" s="108"/>
      <c r="F1208" s="117"/>
      <c r="G1208" s="110"/>
    </row>
    <row r="1209" spans="1:7" ht="15">
      <c r="A1209" s="38"/>
      <c r="B1209" s="39"/>
      <c r="C1209" s="39"/>
      <c r="D1209" s="39"/>
      <c r="E1209" s="108"/>
      <c r="F1209" s="117"/>
      <c r="G1209" s="110"/>
    </row>
    <row r="1210" spans="1:7" ht="15">
      <c r="A1210" s="38"/>
      <c r="B1210" s="39"/>
      <c r="C1210" s="39"/>
      <c r="D1210" s="39"/>
      <c r="E1210" s="108"/>
      <c r="F1210" s="117"/>
      <c r="G1210" s="110"/>
    </row>
    <row r="1211" spans="1:7" ht="15">
      <c r="A1211" s="38"/>
      <c r="B1211" s="39"/>
      <c r="C1211" s="39"/>
      <c r="D1211" s="39"/>
      <c r="E1211" s="108"/>
      <c r="F1211" s="117"/>
      <c r="G1211" s="110"/>
    </row>
    <row r="1212" spans="1:7" ht="15">
      <c r="A1212" s="38"/>
      <c r="B1212" s="39"/>
      <c r="C1212" s="39"/>
      <c r="D1212" s="39"/>
      <c r="E1212" s="108"/>
      <c r="F1212" s="117"/>
      <c r="G1212" s="110"/>
    </row>
    <row r="1213" spans="1:7" ht="15">
      <c r="A1213" s="38"/>
      <c r="B1213" s="39"/>
      <c r="C1213" s="39"/>
      <c r="D1213" s="39"/>
      <c r="E1213" s="108"/>
      <c r="F1213" s="117"/>
      <c r="G1213" s="110"/>
    </row>
    <row r="1214" spans="1:7" ht="15">
      <c r="A1214" s="38"/>
      <c r="B1214" s="39"/>
      <c r="C1214" s="39"/>
      <c r="D1214" s="39"/>
      <c r="E1214" s="108"/>
      <c r="F1214" s="117"/>
      <c r="G1214" s="110"/>
    </row>
    <row r="1215" spans="1:7" ht="15">
      <c r="A1215" s="38"/>
      <c r="B1215" s="39"/>
      <c r="C1215" s="39"/>
      <c r="D1215" s="39"/>
      <c r="E1215" s="108"/>
      <c r="F1215" s="117"/>
      <c r="G1215" s="110"/>
    </row>
    <row r="1216" spans="1:7" ht="15">
      <c r="A1216" s="38"/>
      <c r="B1216" s="39"/>
      <c r="C1216" s="39"/>
      <c r="D1216" s="39"/>
      <c r="E1216" s="108"/>
      <c r="F1216" s="117"/>
      <c r="G1216" s="110"/>
    </row>
    <row r="1217" spans="1:7" ht="15">
      <c r="A1217" s="38"/>
      <c r="B1217" s="39"/>
      <c r="C1217" s="39"/>
      <c r="D1217" s="39"/>
      <c r="E1217" s="108"/>
      <c r="F1217" s="117"/>
      <c r="G1217" s="110"/>
    </row>
    <row r="1218" spans="1:7" ht="15">
      <c r="A1218" s="38"/>
      <c r="B1218" s="39"/>
      <c r="C1218" s="39"/>
      <c r="D1218" s="39"/>
      <c r="E1218" s="108"/>
      <c r="F1218" s="117"/>
      <c r="G1218" s="110"/>
    </row>
    <row r="1219" spans="1:7" ht="15">
      <c r="A1219" s="38"/>
      <c r="B1219" s="39"/>
      <c r="C1219" s="39"/>
      <c r="D1219" s="39"/>
      <c r="E1219" s="108"/>
      <c r="F1219" s="117"/>
      <c r="G1219" s="110"/>
    </row>
    <row r="1220" spans="1:7" ht="15">
      <c r="A1220" s="38"/>
      <c r="B1220" s="39"/>
      <c r="C1220" s="39"/>
      <c r="D1220" s="39"/>
      <c r="E1220" s="108"/>
      <c r="F1220" s="117"/>
      <c r="G1220" s="110"/>
    </row>
    <row r="1221" spans="1:7" ht="15">
      <c r="A1221" s="38"/>
      <c r="B1221" s="39"/>
      <c r="C1221" s="39"/>
      <c r="D1221" s="39"/>
      <c r="E1221" s="108"/>
      <c r="F1221" s="117"/>
      <c r="G1221" s="110"/>
    </row>
    <row r="1222" spans="1:7" ht="15">
      <c r="A1222" s="38"/>
      <c r="B1222" s="39"/>
      <c r="C1222" s="39"/>
      <c r="D1222" s="39"/>
      <c r="E1222" s="108"/>
      <c r="F1222" s="117"/>
      <c r="G1222" s="110"/>
    </row>
    <row r="1223" spans="1:7" ht="15">
      <c r="A1223" s="38"/>
      <c r="B1223" s="39"/>
      <c r="C1223" s="39"/>
      <c r="D1223" s="39"/>
      <c r="E1223" s="108"/>
      <c r="F1223" s="117"/>
      <c r="G1223" s="110"/>
    </row>
    <row r="1224" spans="1:7" ht="15">
      <c r="A1224" s="38"/>
      <c r="B1224" s="39"/>
      <c r="C1224" s="39"/>
      <c r="D1224" s="39"/>
      <c r="E1224" s="108"/>
      <c r="F1224" s="117"/>
      <c r="G1224" s="110"/>
    </row>
    <row r="1225" spans="1:7" ht="15">
      <c r="A1225" s="38"/>
      <c r="B1225" s="39"/>
      <c r="C1225" s="39"/>
      <c r="D1225" s="39"/>
      <c r="E1225" s="108"/>
      <c r="F1225" s="117"/>
      <c r="G1225" s="110"/>
    </row>
    <row r="1226" spans="1:7" ht="15">
      <c r="A1226" s="38"/>
      <c r="B1226" s="39"/>
      <c r="C1226" s="39"/>
      <c r="D1226" s="39"/>
      <c r="E1226" s="108"/>
      <c r="F1226" s="117"/>
      <c r="G1226" s="110"/>
    </row>
    <row r="1227" spans="1:7" ht="15">
      <c r="A1227" s="38"/>
      <c r="B1227" s="39"/>
      <c r="C1227" s="39"/>
      <c r="D1227" s="39"/>
      <c r="E1227" s="108"/>
      <c r="F1227" s="117"/>
      <c r="G1227" s="110"/>
    </row>
    <row r="1228" spans="1:7" ht="15">
      <c r="A1228" s="38"/>
      <c r="B1228" s="39"/>
      <c r="C1228" s="39"/>
      <c r="D1228" s="39"/>
      <c r="E1228" s="108"/>
      <c r="F1228" s="117"/>
      <c r="G1228" s="110"/>
    </row>
    <row r="1229" spans="1:7" ht="15">
      <c r="A1229" s="38"/>
      <c r="B1229" s="39"/>
      <c r="C1229" s="39"/>
      <c r="D1229" s="39"/>
      <c r="E1229" s="108"/>
      <c r="F1229" s="117"/>
      <c r="G1229" s="110"/>
    </row>
    <row r="1230" spans="1:7" ht="15">
      <c r="A1230" s="38"/>
      <c r="B1230" s="39"/>
      <c r="C1230" s="39"/>
      <c r="D1230" s="39"/>
      <c r="E1230" s="108"/>
      <c r="F1230" s="117"/>
      <c r="G1230" s="110"/>
    </row>
    <row r="1231" spans="1:7" ht="15">
      <c r="A1231" s="38"/>
      <c r="B1231" s="39"/>
      <c r="C1231" s="39"/>
      <c r="D1231" s="39"/>
      <c r="E1231" s="108"/>
      <c r="F1231" s="117"/>
      <c r="G1231" s="110"/>
    </row>
    <row r="1232" spans="1:7" ht="15">
      <c r="A1232" s="38"/>
      <c r="B1232" s="39"/>
      <c r="C1232" s="39"/>
      <c r="D1232" s="39"/>
      <c r="E1232" s="108"/>
      <c r="F1232" s="117"/>
      <c r="G1232" s="110"/>
    </row>
    <row r="1233" spans="1:7" ht="15">
      <c r="A1233" s="38"/>
      <c r="B1233" s="39"/>
      <c r="C1233" s="39"/>
      <c r="D1233" s="39"/>
      <c r="E1233" s="108"/>
      <c r="F1233" s="117"/>
      <c r="G1233" s="110"/>
    </row>
    <row r="1234" spans="1:7" ht="15">
      <c r="A1234" s="38"/>
      <c r="B1234" s="39"/>
      <c r="C1234" s="39"/>
      <c r="D1234" s="39"/>
      <c r="E1234" s="108"/>
      <c r="F1234" s="117"/>
      <c r="G1234" s="110"/>
    </row>
    <row r="1235" spans="1:7" ht="15">
      <c r="A1235" s="38"/>
      <c r="B1235" s="39"/>
      <c r="C1235" s="39"/>
      <c r="D1235" s="39"/>
      <c r="E1235" s="108"/>
      <c r="F1235" s="117"/>
      <c r="G1235" s="110"/>
    </row>
    <row r="1236" spans="1:7" ht="15">
      <c r="A1236" s="38"/>
      <c r="B1236" s="39"/>
      <c r="C1236" s="39"/>
      <c r="D1236" s="39"/>
      <c r="E1236" s="108"/>
      <c r="F1236" s="117"/>
      <c r="G1236" s="110"/>
    </row>
    <row r="1237" spans="1:7" ht="15">
      <c r="A1237" s="38"/>
      <c r="B1237" s="39"/>
      <c r="C1237" s="39"/>
      <c r="D1237" s="39"/>
      <c r="E1237" s="108"/>
      <c r="F1237" s="117"/>
      <c r="G1237" s="110"/>
    </row>
    <row r="1238" spans="1:7" ht="15">
      <c r="A1238" s="38"/>
      <c r="B1238" s="39"/>
      <c r="C1238" s="39"/>
      <c r="D1238" s="39"/>
      <c r="E1238" s="108"/>
      <c r="F1238" s="117"/>
      <c r="G1238" s="110"/>
    </row>
    <row r="1239" spans="1:7" ht="15">
      <c r="A1239" s="38"/>
      <c r="B1239" s="39"/>
      <c r="C1239" s="39"/>
      <c r="D1239" s="39"/>
      <c r="E1239" s="108"/>
      <c r="F1239" s="117"/>
      <c r="G1239" s="110"/>
    </row>
    <row r="1240" spans="1:7" ht="15">
      <c r="A1240" s="38"/>
      <c r="B1240" s="39"/>
      <c r="C1240" s="39"/>
      <c r="D1240" s="39"/>
      <c r="E1240" s="108"/>
      <c r="F1240" s="117"/>
      <c r="G1240" s="110"/>
    </row>
    <row r="1241" spans="1:7" ht="15">
      <c r="A1241" s="38"/>
      <c r="B1241" s="39"/>
      <c r="C1241" s="39"/>
      <c r="D1241" s="39"/>
      <c r="E1241" s="108"/>
      <c r="F1241" s="117"/>
      <c r="G1241" s="110"/>
    </row>
    <row r="1242" spans="1:7" ht="15">
      <c r="A1242" s="38"/>
      <c r="B1242" s="39"/>
      <c r="C1242" s="39"/>
      <c r="D1242" s="39"/>
      <c r="E1242" s="108"/>
      <c r="F1242" s="117"/>
      <c r="G1242" s="110"/>
    </row>
    <row r="1243" spans="1:7" ht="15">
      <c r="A1243" s="38"/>
      <c r="B1243" s="39"/>
      <c r="C1243" s="39"/>
      <c r="D1243" s="39"/>
      <c r="E1243" s="108"/>
      <c r="F1243" s="117"/>
      <c r="G1243" s="110"/>
    </row>
    <row r="1244" spans="1:7" ht="15">
      <c r="A1244" s="38"/>
      <c r="B1244" s="39"/>
      <c r="C1244" s="39"/>
      <c r="D1244" s="39"/>
      <c r="E1244" s="108"/>
      <c r="F1244" s="117"/>
      <c r="G1244" s="110"/>
    </row>
    <row r="1245" spans="1:7" ht="15">
      <c r="A1245" s="38"/>
      <c r="B1245" s="39"/>
      <c r="C1245" s="39"/>
      <c r="D1245" s="39"/>
      <c r="E1245" s="108"/>
      <c r="F1245" s="117"/>
      <c r="G1245" s="110"/>
    </row>
    <row r="1246" spans="1:7" ht="15">
      <c r="A1246" s="38"/>
      <c r="B1246" s="39"/>
      <c r="C1246" s="39"/>
      <c r="D1246" s="39"/>
      <c r="E1246" s="108"/>
      <c r="F1246" s="117"/>
      <c r="G1246" s="110"/>
    </row>
    <row r="1247" spans="1:7" ht="15">
      <c r="A1247" s="38"/>
      <c r="B1247" s="39"/>
      <c r="C1247" s="39"/>
      <c r="D1247" s="39"/>
      <c r="E1247" s="108"/>
      <c r="F1247" s="117"/>
      <c r="G1247" s="110"/>
    </row>
    <row r="1248" spans="1:7" ht="15">
      <c r="A1248" s="38"/>
      <c r="B1248" s="39"/>
      <c r="C1248" s="39"/>
      <c r="D1248" s="39"/>
      <c r="E1248" s="108"/>
      <c r="F1248" s="117"/>
      <c r="G1248" s="110"/>
    </row>
    <row r="1249" spans="1:7" ht="15">
      <c r="A1249" s="38"/>
      <c r="B1249" s="39"/>
      <c r="C1249" s="39"/>
      <c r="D1249" s="39"/>
      <c r="E1249" s="108"/>
      <c r="F1249" s="117"/>
      <c r="G1249" s="110"/>
    </row>
    <row r="1250" spans="1:7" ht="15">
      <c r="A1250" s="38"/>
      <c r="B1250" s="39"/>
      <c r="C1250" s="39"/>
      <c r="D1250" s="39"/>
      <c r="E1250" s="108"/>
      <c r="F1250" s="117"/>
      <c r="G1250" s="110"/>
    </row>
    <row r="1251" spans="1:7" ht="15">
      <c r="A1251" s="38"/>
      <c r="B1251" s="39"/>
      <c r="C1251" s="39"/>
      <c r="D1251" s="39"/>
      <c r="E1251" s="108"/>
      <c r="F1251" s="117"/>
      <c r="G1251" s="110"/>
    </row>
    <row r="1252" spans="1:7" ht="15">
      <c r="A1252" s="38"/>
      <c r="B1252" s="39"/>
      <c r="C1252" s="39"/>
      <c r="D1252" s="39"/>
      <c r="E1252" s="108"/>
      <c r="F1252" s="117"/>
      <c r="G1252" s="110"/>
    </row>
    <row r="1253" spans="1:7" ht="15">
      <c r="A1253" s="38"/>
      <c r="B1253" s="39"/>
      <c r="C1253" s="39"/>
      <c r="D1253" s="39"/>
      <c r="E1253" s="108"/>
      <c r="F1253" s="117"/>
      <c r="G1253" s="110"/>
    </row>
    <row r="1254" spans="1:7" ht="15">
      <c r="A1254" s="38"/>
      <c r="B1254" s="39"/>
      <c r="C1254" s="39"/>
      <c r="D1254" s="39"/>
      <c r="E1254" s="108"/>
      <c r="F1254" s="117"/>
      <c r="G1254" s="110"/>
    </row>
    <row r="1255" spans="1:7" ht="15">
      <c r="A1255" s="38"/>
      <c r="B1255" s="39"/>
      <c r="C1255" s="39"/>
      <c r="D1255" s="39"/>
      <c r="E1255" s="108"/>
      <c r="F1255" s="117"/>
      <c r="G1255" s="110"/>
    </row>
    <row r="1256" spans="1:7" ht="15">
      <c r="A1256" s="38"/>
      <c r="B1256" s="39"/>
      <c r="C1256" s="39"/>
      <c r="D1256" s="39"/>
      <c r="E1256" s="108"/>
      <c r="F1256" s="117"/>
      <c r="G1256" s="110"/>
    </row>
    <row r="1257" spans="1:7" ht="15">
      <c r="A1257" s="38"/>
      <c r="B1257" s="39"/>
      <c r="C1257" s="39"/>
      <c r="D1257" s="39"/>
      <c r="E1257" s="108"/>
      <c r="F1257" s="117"/>
      <c r="G1257" s="110"/>
    </row>
    <row r="1258" spans="1:7" ht="15">
      <c r="A1258" s="38"/>
      <c r="B1258" s="39"/>
      <c r="C1258" s="39"/>
      <c r="D1258" s="39"/>
      <c r="E1258" s="108"/>
      <c r="F1258" s="117"/>
      <c r="G1258" s="110"/>
    </row>
    <row r="1259" spans="1:7" ht="15">
      <c r="A1259" s="38"/>
      <c r="B1259" s="39"/>
      <c r="C1259" s="39"/>
      <c r="D1259" s="39"/>
      <c r="E1259" s="108"/>
      <c r="F1259" s="117"/>
      <c r="G1259" s="110"/>
    </row>
    <row r="1260" spans="1:7" ht="15">
      <c r="A1260" s="38"/>
      <c r="B1260" s="39"/>
      <c r="C1260" s="39"/>
      <c r="D1260" s="39"/>
      <c r="E1260" s="108"/>
      <c r="F1260" s="117"/>
      <c r="G1260" s="110"/>
    </row>
    <row r="1261" spans="1:7" ht="15">
      <c r="A1261" s="38"/>
      <c r="B1261" s="39"/>
      <c r="C1261" s="39"/>
      <c r="D1261" s="39"/>
      <c r="E1261" s="108"/>
      <c r="F1261" s="117"/>
      <c r="G1261" s="110"/>
    </row>
    <row r="1262" spans="1:7" ht="15">
      <c r="A1262" s="38"/>
      <c r="B1262" s="39"/>
      <c r="C1262" s="39"/>
      <c r="D1262" s="39"/>
      <c r="E1262" s="108"/>
      <c r="F1262" s="117"/>
      <c r="G1262" s="110"/>
    </row>
    <row r="1263" spans="1:7" ht="15">
      <c r="A1263" s="38"/>
      <c r="B1263" s="39"/>
      <c r="C1263" s="39"/>
      <c r="D1263" s="39"/>
      <c r="E1263" s="108"/>
      <c r="F1263" s="117"/>
      <c r="G1263" s="110"/>
    </row>
    <row r="1264" spans="1:7" ht="15">
      <c r="A1264" s="38"/>
      <c r="B1264" s="39"/>
      <c r="C1264" s="39"/>
      <c r="D1264" s="39"/>
      <c r="E1264" s="108"/>
      <c r="F1264" s="117"/>
      <c r="G1264" s="110"/>
    </row>
    <row r="1265" spans="1:7" ht="15">
      <c r="A1265" s="38"/>
      <c r="B1265" s="39"/>
      <c r="C1265" s="39"/>
      <c r="D1265" s="39"/>
      <c r="E1265" s="108"/>
      <c r="F1265" s="117"/>
      <c r="G1265" s="110"/>
    </row>
    <row r="1266" spans="1:7" ht="15">
      <c r="A1266" s="38"/>
      <c r="B1266" s="39"/>
      <c r="C1266" s="39"/>
      <c r="D1266" s="39"/>
      <c r="E1266" s="108"/>
      <c r="F1266" s="117"/>
      <c r="G1266" s="110"/>
    </row>
    <row r="1267" spans="1:7" ht="15">
      <c r="A1267" s="38"/>
      <c r="B1267" s="39"/>
      <c r="C1267" s="39"/>
      <c r="D1267" s="39"/>
      <c r="E1267" s="108"/>
      <c r="F1267" s="117"/>
      <c r="G1267" s="110"/>
    </row>
    <row r="1268" spans="1:7" ht="15">
      <c r="A1268" s="38"/>
      <c r="B1268" s="39"/>
      <c r="C1268" s="39"/>
      <c r="D1268" s="39"/>
      <c r="E1268" s="108"/>
      <c r="F1268" s="117"/>
      <c r="G1268" s="110"/>
    </row>
    <row r="1269" spans="1:7" ht="15">
      <c r="A1269" s="38"/>
      <c r="B1269" s="39"/>
      <c r="C1269" s="39"/>
      <c r="D1269" s="39"/>
      <c r="E1269" s="108"/>
      <c r="F1269" s="117"/>
      <c r="G1269" s="110"/>
    </row>
    <row r="1270" spans="1:7" ht="15">
      <c r="A1270" s="38"/>
      <c r="B1270" s="39"/>
      <c r="C1270" s="39"/>
      <c r="D1270" s="39"/>
      <c r="E1270" s="108"/>
      <c r="F1270" s="117"/>
      <c r="G1270" s="110"/>
    </row>
    <row r="1271" spans="1:7" ht="15">
      <c r="A1271" s="38"/>
      <c r="B1271" s="39"/>
      <c r="C1271" s="39"/>
      <c r="D1271" s="39"/>
      <c r="E1271" s="108"/>
      <c r="F1271" s="117"/>
      <c r="G1271" s="110"/>
    </row>
    <row r="1272" spans="1:7" ht="15">
      <c r="A1272" s="38"/>
      <c r="B1272" s="39"/>
      <c r="C1272" s="39"/>
      <c r="D1272" s="39"/>
      <c r="E1272" s="108"/>
      <c r="F1272" s="117"/>
      <c r="G1272" s="110"/>
    </row>
    <row r="1273" spans="1:7" ht="15">
      <c r="A1273" s="38"/>
      <c r="B1273" s="39"/>
      <c r="C1273" s="39"/>
      <c r="D1273" s="39"/>
      <c r="E1273" s="108"/>
      <c r="F1273" s="117"/>
      <c r="G1273" s="110"/>
    </row>
    <row r="1274" spans="1:7" ht="15">
      <c r="A1274" s="38"/>
      <c r="B1274" s="39"/>
      <c r="C1274" s="39"/>
      <c r="D1274" s="39"/>
      <c r="E1274" s="108"/>
      <c r="F1274" s="117"/>
      <c r="G1274" s="110"/>
    </row>
    <row r="1275" spans="1:7" ht="15">
      <c r="A1275" s="38"/>
      <c r="B1275" s="39"/>
      <c r="C1275" s="39"/>
      <c r="D1275" s="39"/>
      <c r="E1275" s="108"/>
      <c r="F1275" s="117"/>
      <c r="G1275" s="110"/>
    </row>
    <row r="1276" spans="1:7" ht="15">
      <c r="A1276" s="38"/>
      <c r="B1276" s="39"/>
      <c r="C1276" s="39"/>
      <c r="D1276" s="39"/>
      <c r="E1276" s="108"/>
      <c r="F1276" s="117"/>
      <c r="G1276" s="110"/>
    </row>
    <row r="1277" spans="1:7" ht="15">
      <c r="A1277" s="38"/>
      <c r="B1277" s="39"/>
      <c r="C1277" s="39"/>
      <c r="D1277" s="39"/>
      <c r="E1277" s="108"/>
      <c r="F1277" s="117"/>
      <c r="G1277" s="110"/>
    </row>
    <row r="1278" spans="1:7" ht="15">
      <c r="A1278" s="38"/>
      <c r="B1278" s="39"/>
      <c r="C1278" s="39"/>
      <c r="D1278" s="39"/>
      <c r="E1278" s="108"/>
      <c r="F1278" s="117"/>
      <c r="G1278" s="110"/>
    </row>
    <row r="1279" spans="1:7" ht="15">
      <c r="A1279" s="38"/>
      <c r="B1279" s="39"/>
      <c r="C1279" s="39"/>
      <c r="D1279" s="39"/>
      <c r="E1279" s="108"/>
      <c r="F1279" s="117"/>
      <c r="G1279" s="110"/>
    </row>
    <row r="1280" spans="1:7" ht="15">
      <c r="A1280" s="38"/>
      <c r="B1280" s="39"/>
      <c r="C1280" s="39"/>
      <c r="D1280" s="39"/>
      <c r="E1280" s="108"/>
      <c r="F1280" s="117"/>
      <c r="G1280" s="110"/>
    </row>
    <row r="1281" spans="1:7" ht="15">
      <c r="A1281" s="38"/>
      <c r="B1281" s="39"/>
      <c r="C1281" s="39"/>
      <c r="D1281" s="39"/>
      <c r="E1281" s="108"/>
      <c r="F1281" s="117"/>
      <c r="G1281" s="110"/>
    </row>
    <row r="1282" spans="1:7" ht="15">
      <c r="A1282" s="38"/>
      <c r="B1282" s="39"/>
      <c r="C1282" s="39"/>
      <c r="D1282" s="39"/>
      <c r="E1282" s="108"/>
      <c r="F1282" s="117"/>
      <c r="G1282" s="110"/>
    </row>
    <row r="1283" spans="1:7" ht="15">
      <c r="A1283" s="38"/>
      <c r="B1283" s="39"/>
      <c r="C1283" s="39"/>
      <c r="D1283" s="39"/>
      <c r="E1283" s="108"/>
      <c r="F1283" s="117"/>
      <c r="G1283" s="110"/>
    </row>
    <row r="1284" spans="1:7" ht="15">
      <c r="A1284" s="38"/>
      <c r="B1284" s="39"/>
      <c r="C1284" s="39"/>
      <c r="D1284" s="39"/>
      <c r="E1284" s="108"/>
      <c r="F1284" s="117"/>
      <c r="G1284" s="110"/>
    </row>
    <row r="1285" spans="1:7" ht="15">
      <c r="A1285" s="38"/>
      <c r="B1285" s="39"/>
      <c r="C1285" s="39"/>
      <c r="D1285" s="39"/>
      <c r="E1285" s="108"/>
      <c r="F1285" s="117"/>
      <c r="G1285" s="110"/>
    </row>
    <row r="1286" spans="1:7" ht="15">
      <c r="A1286" s="38"/>
      <c r="B1286" s="39"/>
      <c r="C1286" s="39"/>
      <c r="D1286" s="39"/>
      <c r="E1286" s="108"/>
      <c r="F1286" s="117"/>
      <c r="G1286" s="110"/>
    </row>
    <row r="1287" spans="1:7" ht="15">
      <c r="A1287" s="38"/>
      <c r="B1287" s="39"/>
      <c r="C1287" s="39"/>
      <c r="D1287" s="39"/>
      <c r="E1287" s="108"/>
      <c r="F1287" s="117"/>
      <c r="G1287" s="110"/>
    </row>
    <row r="1288" spans="1:7" ht="15">
      <c r="A1288" s="38"/>
      <c r="B1288" s="39"/>
      <c r="C1288" s="39"/>
      <c r="D1288" s="39"/>
      <c r="E1288" s="108"/>
      <c r="F1288" s="117"/>
      <c r="G1288" s="110"/>
    </row>
    <row r="1289" spans="1:7" ht="15">
      <c r="A1289" s="38"/>
      <c r="B1289" s="39"/>
      <c r="C1289" s="39"/>
      <c r="D1289" s="39"/>
      <c r="E1289" s="108"/>
      <c r="F1289" s="117"/>
      <c r="G1289" s="110"/>
    </row>
    <row r="1290" spans="1:7" ht="15">
      <c r="A1290" s="38"/>
      <c r="B1290" s="39"/>
      <c r="C1290" s="39"/>
      <c r="D1290" s="39"/>
      <c r="E1290" s="108"/>
      <c r="F1290" s="117"/>
      <c r="G1290" s="110"/>
    </row>
    <row r="1291" spans="1:7" ht="15">
      <c r="A1291" s="38"/>
      <c r="B1291" s="39"/>
      <c r="C1291" s="39"/>
      <c r="D1291" s="39"/>
      <c r="E1291" s="108"/>
      <c r="F1291" s="117"/>
      <c r="G1291" s="110"/>
    </row>
    <row r="1292" spans="1:7" ht="15">
      <c r="A1292" s="38"/>
      <c r="B1292" s="39"/>
      <c r="C1292" s="39"/>
      <c r="D1292" s="39"/>
      <c r="E1292" s="108"/>
      <c r="F1292" s="117"/>
      <c r="G1292" s="110"/>
    </row>
    <row r="1293" spans="1:7" ht="15">
      <c r="A1293" s="38"/>
      <c r="B1293" s="39"/>
      <c r="C1293" s="39"/>
      <c r="D1293" s="39"/>
      <c r="E1293" s="108"/>
      <c r="F1293" s="117"/>
      <c r="G1293" s="110"/>
    </row>
    <row r="1294" spans="1:7" ht="15">
      <c r="A1294" s="38"/>
      <c r="B1294" s="39"/>
      <c r="C1294" s="39"/>
      <c r="D1294" s="39"/>
      <c r="E1294" s="108"/>
      <c r="F1294" s="117"/>
      <c r="G1294" s="110"/>
    </row>
    <row r="1295" spans="1:7" ht="15">
      <c r="A1295" s="38"/>
      <c r="B1295" s="39"/>
      <c r="C1295" s="39"/>
      <c r="D1295" s="39"/>
      <c r="E1295" s="108"/>
      <c r="F1295" s="117"/>
      <c r="G1295" s="110"/>
    </row>
    <row r="1296" spans="1:7" ht="15">
      <c r="A1296" s="38"/>
      <c r="B1296" s="39"/>
      <c r="C1296" s="39"/>
      <c r="D1296" s="39"/>
      <c r="E1296" s="108"/>
      <c r="F1296" s="117"/>
      <c r="G1296" s="110"/>
    </row>
    <row r="1297" spans="1:7" ht="15">
      <c r="A1297" s="38"/>
      <c r="B1297" s="39"/>
      <c r="C1297" s="39"/>
      <c r="D1297" s="39"/>
      <c r="E1297" s="108"/>
      <c r="F1297" s="117"/>
      <c r="G1297" s="110"/>
    </row>
    <row r="1298" spans="1:7" ht="15">
      <c r="A1298" s="38"/>
      <c r="B1298" s="39"/>
      <c r="C1298" s="39"/>
      <c r="D1298" s="39"/>
      <c r="E1298" s="108"/>
      <c r="F1298" s="117"/>
      <c r="G1298" s="110"/>
    </row>
    <row r="1299" spans="1:7" ht="15">
      <c r="A1299" s="38"/>
      <c r="B1299" s="39"/>
      <c r="C1299" s="39"/>
      <c r="D1299" s="39"/>
      <c r="E1299" s="108"/>
      <c r="F1299" s="117"/>
      <c r="G1299" s="110"/>
    </row>
    <row r="1300" spans="1:7" ht="15">
      <c r="A1300" s="38"/>
      <c r="B1300" s="39"/>
      <c r="C1300" s="39"/>
      <c r="D1300" s="39"/>
      <c r="E1300" s="108"/>
      <c r="F1300" s="117"/>
      <c r="G1300" s="110"/>
    </row>
    <row r="1301" spans="1:7" ht="15">
      <c r="A1301" s="38"/>
      <c r="B1301" s="39"/>
      <c r="C1301" s="39"/>
      <c r="D1301" s="39"/>
      <c r="E1301" s="108"/>
      <c r="F1301" s="117"/>
      <c r="G1301" s="110"/>
    </row>
    <row r="1302" spans="1:7" ht="15">
      <c r="A1302" s="38"/>
      <c r="B1302" s="39"/>
      <c r="C1302" s="39"/>
      <c r="D1302" s="39"/>
      <c r="E1302" s="108"/>
      <c r="F1302" s="117"/>
      <c r="G1302" s="110"/>
    </row>
    <row r="1303" spans="1:7" ht="15">
      <c r="A1303" s="38"/>
      <c r="B1303" s="39"/>
      <c r="C1303" s="39"/>
      <c r="D1303" s="39"/>
      <c r="E1303" s="108"/>
      <c r="F1303" s="117"/>
      <c r="G1303" s="110"/>
    </row>
    <row r="1304" spans="1:7" ht="15">
      <c r="A1304" s="38"/>
      <c r="B1304" s="39"/>
      <c r="C1304" s="39"/>
      <c r="D1304" s="39"/>
      <c r="E1304" s="108"/>
      <c r="F1304" s="117"/>
      <c r="G1304" s="110"/>
    </row>
    <row r="1305" spans="1:7" ht="15">
      <c r="A1305" s="38"/>
      <c r="B1305" s="39"/>
      <c r="C1305" s="39"/>
      <c r="D1305" s="39"/>
      <c r="E1305" s="108"/>
      <c r="F1305" s="117"/>
      <c r="G1305" s="110"/>
    </row>
    <row r="1306" spans="1:7" ht="15">
      <c r="A1306" s="38"/>
      <c r="B1306" s="39"/>
      <c r="C1306" s="39"/>
      <c r="D1306" s="39"/>
      <c r="E1306" s="108"/>
      <c r="F1306" s="117"/>
      <c r="G1306" s="110"/>
    </row>
    <row r="1307" spans="1:7" ht="15">
      <c r="A1307" s="38"/>
      <c r="B1307" s="39"/>
      <c r="C1307" s="39"/>
      <c r="D1307" s="39"/>
      <c r="E1307" s="108"/>
      <c r="F1307" s="117"/>
      <c r="G1307" s="110"/>
    </row>
    <row r="1308" spans="1:7" ht="15">
      <c r="A1308" s="38"/>
      <c r="B1308" s="39"/>
      <c r="C1308" s="39"/>
      <c r="D1308" s="39"/>
      <c r="E1308" s="108"/>
      <c r="F1308" s="117"/>
      <c r="G1308" s="110"/>
    </row>
    <row r="1309" spans="1:7" ht="15">
      <c r="A1309" s="38"/>
      <c r="B1309" s="39"/>
      <c r="C1309" s="39"/>
      <c r="D1309" s="39"/>
      <c r="E1309" s="108"/>
      <c r="F1309" s="117"/>
      <c r="G1309" s="110"/>
    </row>
    <row r="1310" spans="1:7" ht="15">
      <c r="A1310" s="38"/>
      <c r="B1310" s="39"/>
      <c r="C1310" s="39"/>
      <c r="D1310" s="39"/>
      <c r="E1310" s="108"/>
      <c r="F1310" s="117"/>
      <c r="G1310" s="110"/>
    </row>
    <row r="1311" spans="1:7" ht="15">
      <c r="A1311" s="38"/>
      <c r="B1311" s="39"/>
      <c r="C1311" s="39"/>
      <c r="D1311" s="39"/>
      <c r="E1311" s="108"/>
      <c r="F1311" s="117"/>
      <c r="G1311" s="110"/>
    </row>
    <row r="1312" spans="1:7" ht="15">
      <c r="A1312" s="38"/>
      <c r="B1312" s="39"/>
      <c r="C1312" s="39"/>
      <c r="D1312" s="39"/>
      <c r="E1312" s="108"/>
      <c r="F1312" s="117"/>
      <c r="G1312" s="110"/>
    </row>
    <row r="1313" spans="1:7" ht="15">
      <c r="A1313" s="38"/>
      <c r="B1313" s="39"/>
      <c r="C1313" s="39"/>
      <c r="D1313" s="39"/>
      <c r="E1313" s="108"/>
      <c r="F1313" s="117"/>
      <c r="G1313" s="110"/>
    </row>
    <row r="1314" spans="1:7" ht="15">
      <c r="A1314" s="38"/>
      <c r="B1314" s="39"/>
      <c r="C1314" s="39"/>
      <c r="D1314" s="39"/>
      <c r="E1314" s="108"/>
      <c r="F1314" s="117"/>
      <c r="G1314" s="110"/>
    </row>
    <row r="1315" spans="1:7" ht="15">
      <c r="A1315" s="38"/>
      <c r="B1315" s="39"/>
      <c r="C1315" s="39"/>
      <c r="D1315" s="39"/>
      <c r="E1315" s="108"/>
      <c r="F1315" s="117"/>
      <c r="G1315" s="110"/>
    </row>
    <row r="1316" spans="1:7" ht="15">
      <c r="A1316" s="38"/>
      <c r="B1316" s="39"/>
      <c r="C1316" s="39"/>
      <c r="D1316" s="39"/>
      <c r="E1316" s="108"/>
      <c r="F1316" s="117"/>
      <c r="G1316" s="110"/>
    </row>
    <row r="1317" spans="1:7" ht="15">
      <c r="A1317" s="38"/>
      <c r="B1317" s="39"/>
      <c r="C1317" s="39"/>
      <c r="D1317" s="39"/>
      <c r="E1317" s="108"/>
      <c r="F1317" s="117"/>
      <c r="G1317" s="110"/>
    </row>
    <row r="1318" spans="1:7" ht="15">
      <c r="A1318" s="38"/>
      <c r="B1318" s="39"/>
      <c r="C1318" s="39"/>
      <c r="D1318" s="39"/>
      <c r="E1318" s="108"/>
      <c r="F1318" s="117"/>
      <c r="G1318" s="110"/>
    </row>
    <row r="1319" spans="1:7" ht="15">
      <c r="A1319" s="38"/>
      <c r="B1319" s="39"/>
      <c r="C1319" s="39"/>
      <c r="D1319" s="39"/>
      <c r="E1319" s="108"/>
      <c r="F1319" s="117"/>
      <c r="G1319" s="110"/>
    </row>
    <row r="1320" spans="1:7" ht="15">
      <c r="A1320" s="38"/>
      <c r="B1320" s="39"/>
      <c r="C1320" s="39"/>
      <c r="D1320" s="39"/>
      <c r="E1320" s="108"/>
      <c r="F1320" s="117"/>
      <c r="G1320" s="110"/>
    </row>
    <row r="1321" spans="1:7" ht="15">
      <c r="A1321" s="38"/>
      <c r="B1321" s="39"/>
      <c r="C1321" s="39"/>
      <c r="D1321" s="39"/>
      <c r="E1321" s="108"/>
      <c r="F1321" s="117"/>
      <c r="G1321" s="110"/>
    </row>
    <row r="1322" spans="1:7" ht="15">
      <c r="A1322" s="38"/>
      <c r="B1322" s="39"/>
      <c r="C1322" s="39"/>
      <c r="D1322" s="39"/>
      <c r="E1322" s="108"/>
      <c r="F1322" s="117"/>
      <c r="G1322" s="110"/>
    </row>
    <row r="1323" spans="1:7" ht="15">
      <c r="A1323" s="38"/>
      <c r="B1323" s="39"/>
      <c r="C1323" s="39"/>
      <c r="D1323" s="39"/>
      <c r="E1323" s="108"/>
      <c r="F1323" s="117"/>
      <c r="G1323" s="110"/>
    </row>
    <row r="1324" spans="1:7" ht="15">
      <c r="A1324" s="38"/>
      <c r="B1324" s="39"/>
      <c r="C1324" s="39"/>
      <c r="D1324" s="39"/>
      <c r="E1324" s="108"/>
      <c r="F1324" s="117"/>
      <c r="G1324" s="110"/>
    </row>
    <row r="1325" spans="1:7" ht="15">
      <c r="A1325" s="38"/>
      <c r="B1325" s="39"/>
      <c r="C1325" s="39"/>
      <c r="D1325" s="39"/>
      <c r="E1325" s="108"/>
      <c r="F1325" s="117"/>
      <c r="G1325" s="110"/>
    </row>
    <row r="1326" spans="1:7" ht="15">
      <c r="A1326" s="38"/>
      <c r="B1326" s="39"/>
      <c r="C1326" s="39"/>
      <c r="D1326" s="39"/>
      <c r="E1326" s="108"/>
      <c r="F1326" s="117"/>
      <c r="G1326" s="110"/>
    </row>
    <row r="1327" spans="1:7" ht="15">
      <c r="A1327" s="38"/>
      <c r="B1327" s="39"/>
      <c r="C1327" s="39"/>
      <c r="D1327" s="39"/>
      <c r="E1327" s="108"/>
      <c r="F1327" s="117"/>
      <c r="G1327" s="110"/>
    </row>
    <row r="1328" spans="1:7" ht="15">
      <c r="A1328" s="38"/>
      <c r="B1328" s="39"/>
      <c r="C1328" s="39"/>
      <c r="D1328" s="39"/>
      <c r="E1328" s="108"/>
      <c r="F1328" s="117"/>
      <c r="G1328" s="110"/>
    </row>
    <row r="1329" spans="1:7" ht="15">
      <c r="A1329" s="38"/>
      <c r="B1329" s="39"/>
      <c r="C1329" s="39"/>
      <c r="D1329" s="39"/>
      <c r="E1329" s="108"/>
      <c r="F1329" s="117"/>
      <c r="G1329" s="110"/>
    </row>
    <row r="1330" spans="1:7" ht="15">
      <c r="A1330" s="38"/>
      <c r="B1330" s="39"/>
      <c r="C1330" s="39"/>
      <c r="D1330" s="39"/>
      <c r="E1330" s="108"/>
      <c r="F1330" s="117"/>
      <c r="G1330" s="110"/>
    </row>
    <row r="1331" spans="1:7" ht="15">
      <c r="A1331" s="38"/>
      <c r="B1331" s="39"/>
      <c r="C1331" s="39"/>
      <c r="D1331" s="39"/>
      <c r="E1331" s="108"/>
      <c r="F1331" s="117"/>
      <c r="G1331" s="110"/>
    </row>
    <row r="1332" spans="1:7" ht="15">
      <c r="A1332" s="38"/>
      <c r="B1332" s="39"/>
      <c r="C1332" s="39"/>
      <c r="D1332" s="39"/>
      <c r="E1332" s="108"/>
      <c r="F1332" s="117"/>
      <c r="G1332" s="110"/>
    </row>
    <row r="1333" spans="1:7" ht="15">
      <c r="A1333" s="38"/>
      <c r="B1333" s="39"/>
      <c r="C1333" s="39"/>
      <c r="D1333" s="39"/>
      <c r="E1333" s="108"/>
      <c r="F1333" s="117"/>
      <c r="G1333" s="110"/>
    </row>
    <row r="1334" spans="1:7" ht="15">
      <c r="A1334" s="38"/>
      <c r="B1334" s="39"/>
      <c r="C1334" s="39"/>
      <c r="D1334" s="39"/>
      <c r="E1334" s="108"/>
      <c r="F1334" s="117"/>
      <c r="G1334" s="110"/>
    </row>
    <row r="1335" spans="1:7" ht="15">
      <c r="A1335" s="38"/>
      <c r="B1335" s="39"/>
      <c r="C1335" s="39"/>
      <c r="D1335" s="39"/>
      <c r="E1335" s="108"/>
      <c r="F1335" s="117"/>
      <c r="G1335" s="110"/>
    </row>
    <row r="1336" spans="1:7" ht="15">
      <c r="A1336" s="38"/>
      <c r="B1336" s="39"/>
      <c r="C1336" s="39"/>
      <c r="D1336" s="39"/>
      <c r="E1336" s="108"/>
      <c r="F1336" s="117"/>
      <c r="G1336" s="110"/>
    </row>
    <row r="1337" spans="1:7" ht="15">
      <c r="A1337" s="38"/>
      <c r="B1337" s="39"/>
      <c r="C1337" s="39"/>
      <c r="D1337" s="39"/>
      <c r="E1337" s="108"/>
      <c r="F1337" s="117"/>
      <c r="G1337" s="110"/>
    </row>
    <row r="1338" spans="1:7" ht="15">
      <c r="A1338" s="38"/>
      <c r="B1338" s="39"/>
      <c r="C1338" s="39"/>
      <c r="D1338" s="39"/>
      <c r="E1338" s="108"/>
      <c r="F1338" s="117"/>
      <c r="G1338" s="110"/>
    </row>
    <row r="1339" spans="1:7" ht="15">
      <c r="A1339" s="38"/>
      <c r="B1339" s="39"/>
      <c r="C1339" s="39"/>
      <c r="D1339" s="39"/>
      <c r="E1339" s="108"/>
      <c r="F1339" s="117"/>
      <c r="G1339" s="110"/>
    </row>
    <row r="1340" spans="1:7" ht="15">
      <c r="A1340" s="38"/>
      <c r="B1340" s="39"/>
      <c r="C1340" s="39"/>
      <c r="D1340" s="39"/>
      <c r="E1340" s="108"/>
      <c r="F1340" s="117"/>
      <c r="G1340" s="110"/>
    </row>
    <row r="1341" spans="1:7" ht="15">
      <c r="A1341" s="38"/>
      <c r="B1341" s="39"/>
      <c r="C1341" s="39"/>
      <c r="D1341" s="39"/>
      <c r="E1341" s="108"/>
      <c r="F1341" s="117"/>
      <c r="G1341" s="110"/>
    </row>
    <row r="1342" spans="1:7" ht="15">
      <c r="A1342" s="38"/>
      <c r="B1342" s="39"/>
      <c r="C1342" s="39"/>
      <c r="D1342" s="39"/>
      <c r="E1342" s="108"/>
      <c r="F1342" s="117"/>
      <c r="G1342" s="110"/>
    </row>
    <row r="1343" spans="1:7" ht="15">
      <c r="A1343" s="38"/>
      <c r="B1343" s="39"/>
      <c r="C1343" s="39"/>
      <c r="D1343" s="39"/>
      <c r="E1343" s="108"/>
      <c r="F1343" s="117"/>
      <c r="G1343" s="110"/>
    </row>
    <row r="1344" spans="1:7" ht="15">
      <c r="A1344" s="38"/>
      <c r="B1344" s="39"/>
      <c r="C1344" s="39"/>
      <c r="D1344" s="39"/>
      <c r="E1344" s="108"/>
      <c r="F1344" s="117"/>
      <c r="G1344" s="110"/>
    </row>
    <row r="1345" spans="1:7" ht="15">
      <c r="A1345" s="38"/>
      <c r="B1345" s="39"/>
      <c r="C1345" s="39"/>
      <c r="D1345" s="39"/>
      <c r="E1345" s="108"/>
      <c r="F1345" s="117"/>
      <c r="G1345" s="110"/>
    </row>
    <row r="1346" spans="1:7" ht="15">
      <c r="A1346" s="38"/>
      <c r="B1346" s="39"/>
      <c r="C1346" s="39"/>
      <c r="D1346" s="39"/>
      <c r="E1346" s="108"/>
      <c r="F1346" s="117"/>
      <c r="G1346" s="110"/>
    </row>
    <row r="1347" spans="1:7" ht="15">
      <c r="A1347" s="38"/>
      <c r="B1347" s="39"/>
      <c r="C1347" s="39"/>
      <c r="D1347" s="39"/>
      <c r="E1347" s="108"/>
      <c r="F1347" s="117"/>
      <c r="G1347" s="110"/>
    </row>
    <row r="1348" spans="1:7" ht="15">
      <c r="A1348" s="38"/>
      <c r="B1348" s="39"/>
      <c r="C1348" s="39"/>
      <c r="D1348" s="39"/>
      <c r="E1348" s="108"/>
      <c r="F1348" s="117"/>
      <c r="G1348" s="110"/>
    </row>
    <row r="1349" spans="1:7" ht="15">
      <c r="A1349" s="38"/>
      <c r="B1349" s="39"/>
      <c r="C1349" s="39"/>
      <c r="D1349" s="39"/>
      <c r="E1349" s="108"/>
      <c r="F1349" s="117"/>
      <c r="G1349" s="110"/>
    </row>
    <row r="1350" spans="1:7" ht="15">
      <c r="A1350" s="38"/>
      <c r="B1350" s="39"/>
      <c r="C1350" s="39"/>
      <c r="D1350" s="39"/>
      <c r="E1350" s="108"/>
      <c r="F1350" s="117"/>
      <c r="G1350" s="110"/>
    </row>
    <row r="1351" spans="1:7" ht="15">
      <c r="A1351" s="38"/>
      <c r="B1351" s="39"/>
      <c r="C1351" s="39"/>
      <c r="D1351" s="39"/>
      <c r="E1351" s="108"/>
      <c r="F1351" s="117"/>
      <c r="G1351" s="110"/>
    </row>
    <row r="1352" spans="1:7" ht="15">
      <c r="A1352" s="38"/>
      <c r="B1352" s="39"/>
      <c r="C1352" s="39"/>
      <c r="D1352" s="39"/>
      <c r="E1352" s="108"/>
      <c r="F1352" s="117"/>
      <c r="G1352" s="110"/>
    </row>
    <row r="1353" spans="1:7" ht="15">
      <c r="A1353" s="38"/>
      <c r="B1353" s="39"/>
      <c r="C1353" s="39"/>
      <c r="D1353" s="39"/>
      <c r="E1353" s="108"/>
      <c r="F1353" s="117"/>
      <c r="G1353" s="110"/>
    </row>
    <row r="1354" spans="1:7" ht="15">
      <c r="A1354" s="38"/>
      <c r="B1354" s="39"/>
      <c r="C1354" s="39"/>
      <c r="D1354" s="39"/>
      <c r="E1354" s="108"/>
      <c r="F1354" s="117"/>
      <c r="G1354" s="110"/>
    </row>
    <row r="1355" spans="1:7" ht="15">
      <c r="A1355" s="38"/>
      <c r="B1355" s="39"/>
      <c r="C1355" s="39"/>
      <c r="D1355" s="39"/>
      <c r="E1355" s="108"/>
      <c r="F1355" s="117"/>
      <c r="G1355" s="110"/>
    </row>
    <row r="1356" spans="1:7" ht="15">
      <c r="A1356" s="38"/>
      <c r="B1356" s="39"/>
      <c r="C1356" s="39"/>
      <c r="D1356" s="39"/>
      <c r="E1356" s="108"/>
      <c r="F1356" s="117"/>
      <c r="G1356" s="110"/>
    </row>
    <row r="1357" spans="1:7" ht="15">
      <c r="A1357" s="38"/>
      <c r="B1357" s="39"/>
      <c r="C1357" s="39"/>
      <c r="D1357" s="39"/>
      <c r="E1357" s="108"/>
      <c r="F1357" s="117"/>
      <c r="G1357" s="110"/>
    </row>
    <row r="1358" spans="1:7" ht="15">
      <c r="A1358" s="38"/>
      <c r="B1358" s="39"/>
      <c r="C1358" s="39"/>
      <c r="D1358" s="39"/>
      <c r="E1358" s="108"/>
      <c r="F1358" s="117"/>
      <c r="G1358" s="110"/>
    </row>
    <row r="1359" spans="1:7" ht="15">
      <c r="A1359" s="38"/>
      <c r="B1359" s="39"/>
      <c r="C1359" s="39"/>
      <c r="D1359" s="39"/>
      <c r="E1359" s="108"/>
      <c r="F1359" s="117"/>
      <c r="G1359" s="110"/>
    </row>
    <row r="1360" spans="1:7" ht="15">
      <c r="A1360" s="38"/>
      <c r="B1360" s="39"/>
      <c r="C1360" s="39"/>
      <c r="D1360" s="39"/>
      <c r="E1360" s="108"/>
      <c r="F1360" s="117"/>
      <c r="G1360" s="110"/>
    </row>
    <row r="1361" spans="1:7" ht="15">
      <c r="A1361" s="38"/>
      <c r="B1361" s="39"/>
      <c r="C1361" s="39"/>
      <c r="D1361" s="39"/>
      <c r="E1361" s="108"/>
      <c r="F1361" s="117"/>
      <c r="G1361" s="110"/>
    </row>
    <row r="1362" spans="1:7" ht="15">
      <c r="A1362" s="38"/>
      <c r="B1362" s="39"/>
      <c r="C1362" s="39"/>
      <c r="D1362" s="39"/>
      <c r="E1362" s="108"/>
      <c r="F1362" s="117"/>
      <c r="G1362" s="110"/>
    </row>
    <row r="1363" spans="1:7" ht="15">
      <c r="A1363" s="38"/>
      <c r="B1363" s="39"/>
      <c r="C1363" s="39"/>
      <c r="D1363" s="39"/>
      <c r="E1363" s="108"/>
      <c r="F1363" s="117"/>
      <c r="G1363" s="110"/>
    </row>
    <row r="1364" spans="1:7" ht="15">
      <c r="A1364" s="38"/>
      <c r="B1364" s="39"/>
      <c r="C1364" s="39"/>
      <c r="D1364" s="39"/>
      <c r="E1364" s="108"/>
      <c r="F1364" s="117"/>
      <c r="G1364" s="110"/>
    </row>
    <row r="1365" spans="1:7" ht="15">
      <c r="A1365" s="38"/>
      <c r="B1365" s="39"/>
      <c r="C1365" s="39"/>
      <c r="D1365" s="39"/>
      <c r="E1365" s="108"/>
      <c r="F1365" s="117"/>
      <c r="G1365" s="110"/>
    </row>
    <row r="1366" spans="1:7" ht="15">
      <c r="A1366" s="38"/>
      <c r="B1366" s="39"/>
      <c r="C1366" s="39"/>
      <c r="D1366" s="39"/>
      <c r="E1366" s="108"/>
      <c r="F1366" s="117"/>
      <c r="G1366" s="110"/>
    </row>
    <row r="1367" spans="1:7" ht="15">
      <c r="A1367" s="38"/>
      <c r="B1367" s="39"/>
      <c r="C1367" s="39"/>
      <c r="D1367" s="39"/>
      <c r="E1367" s="108"/>
      <c r="F1367" s="117"/>
      <c r="G1367" s="110"/>
    </row>
    <row r="1368" spans="1:7" ht="15">
      <c r="A1368" s="38"/>
      <c r="B1368" s="39"/>
      <c r="C1368" s="39"/>
      <c r="D1368" s="39"/>
      <c r="E1368" s="108"/>
      <c r="F1368" s="117"/>
      <c r="G1368" s="110"/>
    </row>
    <row r="1369" spans="1:7" ht="15">
      <c r="A1369" s="38"/>
      <c r="B1369" s="39"/>
      <c r="C1369" s="39"/>
      <c r="D1369" s="39"/>
      <c r="E1369" s="108"/>
      <c r="F1369" s="117"/>
      <c r="G1369" s="110"/>
    </row>
    <row r="1370" spans="1:7" ht="15">
      <c r="A1370" s="38"/>
      <c r="B1370" s="39"/>
      <c r="C1370" s="39"/>
      <c r="D1370" s="39"/>
      <c r="E1370" s="108"/>
      <c r="F1370" s="117"/>
      <c r="G1370" s="110"/>
    </row>
    <row r="1371" spans="1:7" ht="15">
      <c r="A1371" s="38"/>
      <c r="B1371" s="39"/>
      <c r="C1371" s="39"/>
      <c r="D1371" s="39"/>
      <c r="E1371" s="108"/>
      <c r="F1371" s="117"/>
      <c r="G1371" s="110"/>
    </row>
    <row r="1372" spans="1:7" ht="15">
      <c r="A1372" s="38"/>
      <c r="B1372" s="39"/>
      <c r="C1372" s="39"/>
      <c r="D1372" s="39"/>
      <c r="E1372" s="108"/>
      <c r="F1372" s="117"/>
      <c r="G1372" s="110"/>
    </row>
    <row r="1373" spans="1:7" ht="15">
      <c r="A1373" s="38"/>
      <c r="B1373" s="39"/>
      <c r="C1373" s="39"/>
      <c r="D1373" s="39"/>
      <c r="E1373" s="108"/>
      <c r="F1373" s="117"/>
      <c r="G1373" s="110"/>
    </row>
    <row r="1374" spans="1:7" ht="15">
      <c r="A1374" s="38"/>
      <c r="B1374" s="39"/>
      <c r="C1374" s="39"/>
      <c r="D1374" s="39"/>
      <c r="E1374" s="108"/>
      <c r="F1374" s="117"/>
      <c r="G1374" s="110"/>
    </row>
    <row r="1375" spans="1:7" ht="15">
      <c r="A1375" s="38"/>
      <c r="B1375" s="39"/>
      <c r="C1375" s="39"/>
      <c r="D1375" s="39"/>
      <c r="E1375" s="108"/>
      <c r="F1375" s="117"/>
      <c r="G1375" s="110"/>
    </row>
    <row r="1376" spans="1:7" ht="15">
      <c r="A1376" s="38"/>
      <c r="B1376" s="39"/>
      <c r="C1376" s="39"/>
      <c r="D1376" s="39"/>
      <c r="E1376" s="108"/>
      <c r="F1376" s="117"/>
      <c r="G1376" s="110"/>
    </row>
    <row r="1377" spans="1:7" ht="15">
      <c r="A1377" s="38"/>
      <c r="B1377" s="39"/>
      <c r="C1377" s="39"/>
      <c r="D1377" s="39"/>
      <c r="E1377" s="108"/>
      <c r="F1377" s="117"/>
      <c r="G1377" s="110"/>
    </row>
    <row r="1378" spans="1:7" ht="15">
      <c r="A1378" s="38"/>
      <c r="B1378" s="39"/>
      <c r="C1378" s="39"/>
      <c r="D1378" s="39"/>
      <c r="E1378" s="108"/>
      <c r="F1378" s="117"/>
      <c r="G1378" s="110"/>
    </row>
    <row r="1379" spans="1:7" ht="15">
      <c r="A1379" s="38"/>
      <c r="B1379" s="39"/>
      <c r="C1379" s="39"/>
      <c r="D1379" s="39"/>
      <c r="E1379" s="108"/>
      <c r="F1379" s="117"/>
      <c r="G1379" s="110"/>
    </row>
    <row r="1380" spans="1:7" ht="15">
      <c r="A1380" s="38"/>
      <c r="B1380" s="39"/>
      <c r="C1380" s="39"/>
      <c r="D1380" s="39"/>
      <c r="E1380" s="108"/>
      <c r="F1380" s="117"/>
      <c r="G1380" s="110"/>
    </row>
    <row r="1381" spans="1:7" ht="15">
      <c r="A1381" s="38"/>
      <c r="B1381" s="39"/>
      <c r="C1381" s="39"/>
      <c r="D1381" s="39"/>
      <c r="E1381" s="108"/>
      <c r="F1381" s="117"/>
      <c r="G1381" s="110"/>
    </row>
    <row r="1382" spans="1:7" ht="15">
      <c r="A1382" s="38"/>
      <c r="B1382" s="39"/>
      <c r="C1382" s="39"/>
      <c r="D1382" s="39"/>
      <c r="E1382" s="108"/>
      <c r="F1382" s="117"/>
      <c r="G1382" s="110"/>
    </row>
    <row r="1383" spans="1:7" ht="15">
      <c r="A1383" s="38"/>
      <c r="B1383" s="39"/>
      <c r="C1383" s="39"/>
      <c r="D1383" s="39"/>
      <c r="E1383" s="108"/>
      <c r="F1383" s="117"/>
      <c r="G1383" s="110"/>
    </row>
    <row r="1384" spans="1:7" ht="15">
      <c r="A1384" s="38"/>
      <c r="B1384" s="39"/>
      <c r="C1384" s="39"/>
      <c r="D1384" s="39"/>
      <c r="E1384" s="108"/>
      <c r="F1384" s="117"/>
      <c r="G1384" s="110"/>
    </row>
    <row r="1385" spans="1:7" ht="15">
      <c r="A1385" s="38"/>
      <c r="B1385" s="39"/>
      <c r="C1385" s="39"/>
      <c r="D1385" s="39"/>
      <c r="E1385" s="108"/>
      <c r="F1385" s="117"/>
      <c r="G1385" s="110"/>
    </row>
    <row r="1386" spans="1:7" ht="15">
      <c r="A1386" s="38"/>
      <c r="B1386" s="39"/>
      <c r="C1386" s="39"/>
      <c r="D1386" s="39"/>
      <c r="E1386" s="108"/>
      <c r="F1386" s="117"/>
      <c r="G1386" s="110"/>
    </row>
    <row r="1387" spans="1:7" ht="15">
      <c r="A1387" s="38"/>
      <c r="B1387" s="39"/>
      <c r="C1387" s="39"/>
      <c r="D1387" s="39"/>
      <c r="E1387" s="108"/>
      <c r="F1387" s="117"/>
      <c r="G1387" s="110"/>
    </row>
    <row r="1388" spans="1:7" ht="15">
      <c r="A1388" s="38"/>
      <c r="B1388" s="39"/>
      <c r="C1388" s="39"/>
      <c r="D1388" s="39"/>
      <c r="E1388" s="108"/>
      <c r="F1388" s="117"/>
      <c r="G1388" s="110"/>
    </row>
    <row r="1389" spans="1:7" ht="15">
      <c r="A1389" s="38"/>
      <c r="B1389" s="39"/>
      <c r="C1389" s="39"/>
      <c r="D1389" s="39"/>
      <c r="E1389" s="108"/>
      <c r="F1389" s="117"/>
      <c r="G1389" s="110"/>
    </row>
    <row r="1390" spans="1:7" ht="15">
      <c r="A1390" s="38"/>
      <c r="B1390" s="39"/>
      <c r="C1390" s="39"/>
      <c r="D1390" s="39"/>
      <c r="E1390" s="108"/>
      <c r="F1390" s="117"/>
      <c r="G1390" s="110"/>
    </row>
    <row r="1391" spans="1:7" ht="15">
      <c r="A1391" s="38"/>
      <c r="B1391" s="39"/>
      <c r="C1391" s="39"/>
      <c r="D1391" s="39"/>
      <c r="E1391" s="108"/>
      <c r="F1391" s="117"/>
      <c r="G1391" s="110"/>
    </row>
    <row r="1392" spans="1:7" ht="15">
      <c r="A1392" s="38"/>
      <c r="B1392" s="39"/>
      <c r="C1392" s="39"/>
      <c r="D1392" s="39"/>
      <c r="E1392" s="108"/>
      <c r="F1392" s="117"/>
      <c r="G1392" s="110"/>
    </row>
    <row r="1393" spans="1:7" ht="15">
      <c r="A1393" s="38"/>
      <c r="B1393" s="39"/>
      <c r="C1393" s="39"/>
      <c r="D1393" s="39"/>
      <c r="E1393" s="108"/>
      <c r="F1393" s="117"/>
      <c r="G1393" s="110"/>
    </row>
    <row r="1394" spans="1:7" ht="15">
      <c r="A1394" s="38"/>
      <c r="B1394" s="39"/>
      <c r="C1394" s="39"/>
      <c r="D1394" s="39"/>
      <c r="E1394" s="108"/>
      <c r="F1394" s="117"/>
      <c r="G1394" s="110"/>
    </row>
    <row r="1395" spans="1:7" ht="15">
      <c r="A1395" s="38"/>
      <c r="B1395" s="39"/>
      <c r="C1395" s="39"/>
      <c r="D1395" s="39"/>
      <c r="E1395" s="108"/>
      <c r="F1395" s="117"/>
      <c r="G1395" s="110"/>
    </row>
    <row r="1396" spans="1:7" ht="15">
      <c r="A1396" s="38"/>
      <c r="B1396" s="39"/>
      <c r="C1396" s="39"/>
      <c r="D1396" s="39"/>
      <c r="E1396" s="108"/>
      <c r="F1396" s="117"/>
      <c r="G1396" s="110"/>
    </row>
    <row r="1397" spans="1:7" ht="15">
      <c r="A1397" s="38"/>
      <c r="B1397" s="39"/>
      <c r="C1397" s="39"/>
      <c r="D1397" s="39"/>
      <c r="E1397" s="108"/>
      <c r="F1397" s="117"/>
      <c r="G1397" s="110"/>
    </row>
    <row r="1398" spans="1:7" ht="15">
      <c r="A1398" s="38"/>
      <c r="B1398" s="39"/>
      <c r="C1398" s="39"/>
      <c r="D1398" s="39"/>
      <c r="E1398" s="108"/>
      <c r="F1398" s="117"/>
      <c r="G1398" s="110"/>
    </row>
    <row r="1399" spans="1:7" ht="15">
      <c r="A1399" s="38"/>
      <c r="B1399" s="39"/>
      <c r="C1399" s="39"/>
      <c r="D1399" s="39"/>
      <c r="E1399" s="108"/>
      <c r="F1399" s="117"/>
      <c r="G1399" s="110"/>
    </row>
    <row r="1400" spans="1:7" ht="15">
      <c r="A1400" s="38"/>
      <c r="B1400" s="39"/>
      <c r="C1400" s="39"/>
      <c r="D1400" s="39"/>
      <c r="E1400" s="108"/>
      <c r="F1400" s="117"/>
      <c r="G1400" s="110"/>
    </row>
    <row r="1401" spans="1:7" ht="15">
      <c r="A1401" s="38"/>
      <c r="B1401" s="39"/>
      <c r="C1401" s="39"/>
      <c r="D1401" s="39"/>
      <c r="E1401" s="108"/>
      <c r="F1401" s="117"/>
      <c r="G1401" s="110"/>
    </row>
    <row r="1402" spans="1:7" ht="15">
      <c r="A1402" s="38"/>
      <c r="B1402" s="39"/>
      <c r="C1402" s="39"/>
      <c r="D1402" s="39"/>
      <c r="E1402" s="108"/>
      <c r="F1402" s="117"/>
      <c r="G1402" s="110"/>
    </row>
    <row r="1403" spans="1:7" ht="15">
      <c r="A1403" s="38"/>
      <c r="B1403" s="39"/>
      <c r="C1403" s="39"/>
      <c r="D1403" s="39"/>
      <c r="E1403" s="108"/>
      <c r="F1403" s="117"/>
      <c r="G1403" s="110"/>
    </row>
    <row r="1404" spans="1:7" ht="15">
      <c r="A1404" s="38"/>
      <c r="B1404" s="39"/>
      <c r="C1404" s="39"/>
      <c r="D1404" s="39"/>
      <c r="E1404" s="108"/>
      <c r="F1404" s="117"/>
      <c r="G1404" s="110"/>
    </row>
    <row r="1405" spans="1:7" ht="15">
      <c r="A1405" s="38"/>
      <c r="B1405" s="39"/>
      <c r="C1405" s="39"/>
      <c r="D1405" s="39"/>
      <c r="E1405" s="108"/>
      <c r="F1405" s="117"/>
      <c r="G1405" s="110"/>
    </row>
    <row r="1406" spans="1:7" ht="15">
      <c r="A1406" s="38"/>
      <c r="B1406" s="39"/>
      <c r="C1406" s="39"/>
      <c r="D1406" s="39"/>
      <c r="E1406" s="108"/>
      <c r="F1406" s="117"/>
      <c r="G1406" s="110"/>
    </row>
    <row r="1407" spans="1:7" ht="15">
      <c r="A1407" s="38"/>
      <c r="B1407" s="39"/>
      <c r="C1407" s="39"/>
      <c r="D1407" s="39"/>
      <c r="E1407" s="108"/>
      <c r="F1407" s="117"/>
      <c r="G1407" s="110"/>
    </row>
    <row r="1408" spans="1:7" ht="15">
      <c r="A1408" s="38"/>
      <c r="B1408" s="39"/>
      <c r="C1408" s="39"/>
      <c r="D1408" s="39"/>
      <c r="E1408" s="108"/>
      <c r="F1408" s="117"/>
      <c r="G1408" s="110"/>
    </row>
    <row r="1409" spans="1:7" ht="15">
      <c r="A1409" s="38"/>
      <c r="B1409" s="39"/>
      <c r="C1409" s="39"/>
      <c r="D1409" s="39"/>
      <c r="E1409" s="108"/>
      <c r="F1409" s="117"/>
      <c r="G1409" s="110"/>
    </row>
    <row r="1410" spans="1:7" ht="15">
      <c r="A1410" s="38"/>
      <c r="B1410" s="39"/>
      <c r="C1410" s="39"/>
      <c r="D1410" s="39"/>
      <c r="E1410" s="108"/>
      <c r="F1410" s="117"/>
      <c r="G1410" s="110"/>
    </row>
    <row r="1411" spans="1:7" ht="15">
      <c r="A1411" s="38"/>
      <c r="B1411" s="39"/>
      <c r="C1411" s="39"/>
      <c r="D1411" s="39"/>
      <c r="E1411" s="108"/>
      <c r="F1411" s="117"/>
      <c r="G1411" s="110"/>
    </row>
    <row r="1412" spans="1:7" ht="15">
      <c r="A1412" s="38"/>
      <c r="B1412" s="39"/>
      <c r="C1412" s="39"/>
      <c r="D1412" s="39"/>
      <c r="E1412" s="108"/>
      <c r="F1412" s="117"/>
      <c r="G1412" s="110"/>
    </row>
    <row r="1413" spans="1:7" ht="15">
      <c r="A1413" s="38"/>
      <c r="B1413" s="39"/>
      <c r="C1413" s="39"/>
      <c r="D1413" s="39"/>
      <c r="E1413" s="108"/>
      <c r="F1413" s="117"/>
      <c r="G1413" s="110"/>
    </row>
    <row r="1414" spans="1:7" ht="15">
      <c r="A1414" s="38"/>
      <c r="B1414" s="39"/>
      <c r="C1414" s="39"/>
      <c r="D1414" s="39"/>
      <c r="E1414" s="108"/>
      <c r="F1414" s="117"/>
      <c r="G1414" s="110"/>
    </row>
    <row r="1415" spans="1:7" ht="15">
      <c r="A1415" s="38"/>
      <c r="B1415" s="39"/>
      <c r="C1415" s="39"/>
      <c r="D1415" s="39"/>
      <c r="E1415" s="108"/>
      <c r="F1415" s="117"/>
      <c r="G1415" s="110"/>
    </row>
    <row r="1416" spans="1:7" ht="15">
      <c r="A1416" s="38"/>
      <c r="B1416" s="39"/>
      <c r="C1416" s="39"/>
      <c r="D1416" s="39"/>
      <c r="E1416" s="108"/>
      <c r="F1416" s="117"/>
      <c r="G1416" s="110"/>
    </row>
    <row r="1417" spans="1:7" ht="15">
      <c r="A1417" s="38"/>
      <c r="B1417" s="39"/>
      <c r="C1417" s="39"/>
      <c r="D1417" s="39"/>
      <c r="E1417" s="108"/>
      <c r="F1417" s="117"/>
      <c r="G1417" s="110"/>
    </row>
    <row r="1418" spans="1:7" ht="15">
      <c r="A1418" s="38"/>
      <c r="B1418" s="39"/>
      <c r="C1418" s="42"/>
      <c r="D1418" s="39"/>
      <c r="E1418" s="108"/>
      <c r="F1418" s="117"/>
      <c r="G1418" s="110"/>
    </row>
    <row r="1419" spans="1:7" ht="15">
      <c r="A1419" s="38"/>
      <c r="B1419" s="39"/>
      <c r="C1419" s="42"/>
      <c r="D1419" s="39"/>
      <c r="E1419" s="108"/>
      <c r="F1419" s="117"/>
      <c r="G1419" s="110"/>
    </row>
    <row r="1420" spans="1:7" ht="15">
      <c r="A1420" s="38"/>
      <c r="B1420" s="39"/>
      <c r="C1420" s="42"/>
      <c r="D1420" s="39"/>
      <c r="E1420" s="108"/>
      <c r="F1420" s="117"/>
      <c r="G1420" s="110"/>
    </row>
    <row r="1421" spans="1:7" ht="15">
      <c r="A1421" s="38"/>
      <c r="B1421" s="39"/>
      <c r="C1421" s="42"/>
      <c r="D1421" s="39"/>
      <c r="E1421" s="108"/>
      <c r="F1421" s="117"/>
      <c r="G1421" s="110"/>
    </row>
    <row r="1422" spans="1:7" ht="15">
      <c r="A1422" s="38"/>
      <c r="B1422" s="39"/>
      <c r="C1422" s="42"/>
      <c r="D1422" s="39"/>
      <c r="E1422" s="108"/>
      <c r="F1422" s="117"/>
      <c r="G1422" s="110"/>
    </row>
    <row r="1423" spans="1:7" ht="15">
      <c r="A1423" s="38"/>
      <c r="B1423" s="39"/>
      <c r="C1423" s="42"/>
      <c r="D1423" s="39"/>
      <c r="E1423" s="108"/>
      <c r="F1423" s="117"/>
      <c r="G1423" s="110"/>
    </row>
    <row r="1424" spans="1:7" ht="15">
      <c r="A1424" s="38"/>
      <c r="B1424" s="39"/>
      <c r="C1424" s="42"/>
      <c r="D1424" s="39"/>
      <c r="E1424" s="108"/>
      <c r="F1424" s="117"/>
      <c r="G1424" s="110"/>
    </row>
    <row r="1425" spans="1:7" ht="15">
      <c r="A1425" s="38"/>
      <c r="B1425" s="39"/>
      <c r="C1425" s="42"/>
      <c r="D1425" s="39"/>
      <c r="E1425" s="108"/>
      <c r="F1425" s="117"/>
      <c r="G1425" s="110"/>
    </row>
    <row r="1426" spans="1:7" ht="15">
      <c r="A1426" s="38"/>
      <c r="B1426" s="39"/>
      <c r="C1426" s="42"/>
      <c r="D1426" s="39"/>
      <c r="E1426" s="108"/>
      <c r="F1426" s="117"/>
      <c r="G1426" s="110"/>
    </row>
    <row r="1427" spans="1:7" ht="15">
      <c r="A1427" s="38"/>
      <c r="B1427" s="39"/>
      <c r="C1427" s="42"/>
      <c r="D1427" s="39"/>
      <c r="E1427" s="108"/>
      <c r="F1427" s="117"/>
      <c r="G1427" s="110"/>
    </row>
    <row r="1428" spans="1:7" ht="15">
      <c r="A1428" s="38"/>
      <c r="B1428" s="39"/>
      <c r="C1428" s="42"/>
      <c r="D1428" s="39"/>
      <c r="E1428" s="108"/>
      <c r="F1428" s="117"/>
      <c r="G1428" s="110"/>
    </row>
    <row r="1429" spans="1:7" ht="15">
      <c r="A1429" s="38"/>
      <c r="B1429" s="39"/>
      <c r="C1429" s="42"/>
      <c r="D1429" s="39"/>
      <c r="E1429" s="108"/>
      <c r="F1429" s="117"/>
      <c r="G1429" s="110"/>
    </row>
    <row r="1430" spans="1:7" ht="15">
      <c r="A1430" s="38"/>
      <c r="B1430" s="42"/>
      <c r="C1430" s="42"/>
      <c r="D1430" s="39"/>
      <c r="E1430" s="108"/>
      <c r="F1430" s="117"/>
      <c r="G1430" s="110"/>
    </row>
    <row r="1431" spans="1:7" ht="15">
      <c r="A1431" s="38"/>
      <c r="B1431" s="42"/>
      <c r="C1431" s="42"/>
      <c r="D1431" s="39"/>
      <c r="E1431" s="108"/>
      <c r="F1431" s="117"/>
      <c r="G1431" s="110"/>
    </row>
    <row r="1432" spans="1:7" ht="15">
      <c r="A1432" s="38"/>
      <c r="B1432" s="42"/>
      <c r="C1432" s="42"/>
      <c r="D1432" s="39"/>
      <c r="E1432" s="108"/>
      <c r="F1432" s="117"/>
      <c r="G1432" s="110"/>
    </row>
    <row r="1433" spans="1:7" ht="15">
      <c r="A1433" s="38"/>
      <c r="B1433" s="42"/>
      <c r="C1433" s="42"/>
      <c r="D1433" s="39"/>
      <c r="E1433" s="108"/>
      <c r="F1433" s="117"/>
      <c r="G1433" s="110"/>
    </row>
    <row r="1434" spans="1:7" ht="15">
      <c r="A1434" s="38"/>
      <c r="B1434" s="42"/>
      <c r="C1434" s="42"/>
      <c r="D1434" s="39"/>
      <c r="E1434" s="108"/>
      <c r="F1434" s="117"/>
      <c r="G1434" s="110"/>
    </row>
    <row r="1435" spans="1:7" ht="15">
      <c r="A1435" s="38"/>
      <c r="B1435" s="42"/>
      <c r="C1435" s="42"/>
      <c r="D1435" s="39"/>
      <c r="E1435" s="108"/>
      <c r="F1435" s="117"/>
      <c r="G1435" s="110"/>
    </row>
    <row r="1436" spans="1:7" ht="15">
      <c r="A1436" s="38"/>
      <c r="B1436" s="42"/>
      <c r="C1436" s="42"/>
      <c r="D1436" s="39"/>
      <c r="E1436" s="108"/>
      <c r="F1436" s="117"/>
      <c r="G1436" s="110"/>
    </row>
    <row r="1437" spans="1:7" ht="15">
      <c r="A1437" s="38"/>
      <c r="B1437" s="42"/>
      <c r="C1437" s="42"/>
      <c r="D1437" s="39"/>
      <c r="E1437" s="108"/>
      <c r="F1437" s="117"/>
      <c r="G1437" s="110"/>
    </row>
    <row r="1438" spans="1:7" ht="15">
      <c r="A1438" s="38"/>
      <c r="B1438" s="42"/>
      <c r="C1438" s="42"/>
      <c r="D1438" s="39"/>
      <c r="E1438" s="108"/>
      <c r="F1438" s="117"/>
      <c r="G1438" s="110"/>
    </row>
    <row r="1439" spans="1:7" ht="15">
      <c r="A1439" s="38"/>
      <c r="B1439" s="42"/>
      <c r="C1439" s="42"/>
      <c r="D1439" s="39"/>
      <c r="E1439" s="108"/>
      <c r="F1439" s="117"/>
      <c r="G1439" s="110"/>
    </row>
    <row r="1440" spans="1:7" ht="15">
      <c r="A1440" s="38"/>
      <c r="B1440" s="42"/>
      <c r="C1440" s="42"/>
      <c r="D1440" s="39"/>
      <c r="E1440" s="108"/>
      <c r="F1440" s="117"/>
      <c r="G1440" s="110"/>
    </row>
    <row r="1441" spans="1:7" ht="15">
      <c r="A1441" s="38"/>
      <c r="B1441" s="42"/>
      <c r="C1441" s="42"/>
      <c r="D1441" s="39"/>
      <c r="E1441" s="108"/>
      <c r="F1441" s="117"/>
      <c r="G1441" s="110"/>
    </row>
    <row r="1442" spans="1:7" ht="15">
      <c r="A1442" s="38"/>
      <c r="B1442" s="42"/>
      <c r="C1442" s="42"/>
      <c r="D1442" s="39"/>
      <c r="E1442" s="108"/>
      <c r="F1442" s="117"/>
      <c r="G1442" s="110"/>
    </row>
    <row r="1443" spans="1:7" ht="15">
      <c r="A1443" s="38"/>
      <c r="B1443" s="42"/>
      <c r="C1443" s="42"/>
      <c r="D1443" s="39"/>
      <c r="E1443" s="108"/>
      <c r="F1443" s="117"/>
      <c r="G1443" s="110"/>
    </row>
    <row r="1444" spans="1:7" ht="15">
      <c r="A1444" s="38"/>
      <c r="B1444" s="42"/>
      <c r="C1444" s="42"/>
      <c r="D1444" s="39"/>
      <c r="E1444" s="108"/>
      <c r="F1444" s="117"/>
      <c r="G1444" s="110"/>
    </row>
    <row r="1445" spans="1:7" ht="15">
      <c r="A1445" s="38"/>
      <c r="B1445" s="42"/>
      <c r="C1445" s="42"/>
      <c r="D1445" s="39"/>
      <c r="E1445" s="108"/>
      <c r="F1445" s="117"/>
      <c r="G1445" s="110"/>
    </row>
    <row r="1446" spans="1:7" ht="15">
      <c r="A1446" s="38"/>
      <c r="B1446" s="42"/>
      <c r="C1446" s="42"/>
      <c r="D1446" s="39"/>
      <c r="E1446" s="108"/>
      <c r="F1446" s="117"/>
      <c r="G1446" s="110"/>
    </row>
    <row r="1447" spans="1:7" ht="15">
      <c r="A1447" s="38"/>
      <c r="B1447" s="42"/>
      <c r="C1447" s="42"/>
      <c r="D1447" s="39"/>
      <c r="E1447" s="108"/>
      <c r="F1447" s="117"/>
      <c r="G1447" s="110"/>
    </row>
    <row r="1448" spans="1:7" ht="15">
      <c r="A1448" s="38"/>
      <c r="B1448" s="42"/>
      <c r="C1448" s="42"/>
      <c r="D1448" s="39"/>
      <c r="E1448" s="108"/>
      <c r="F1448" s="117"/>
      <c r="G1448" s="110"/>
    </row>
    <row r="1449" spans="1:7" ht="15">
      <c r="A1449" s="38"/>
      <c r="B1449" s="42"/>
      <c r="C1449" s="42"/>
      <c r="D1449" s="39"/>
      <c r="E1449" s="108"/>
      <c r="F1449" s="117"/>
      <c r="G1449" s="110"/>
    </row>
    <row r="1450" spans="1:7" ht="15">
      <c r="A1450" s="38"/>
      <c r="B1450" s="42"/>
      <c r="C1450" s="42"/>
      <c r="D1450" s="39"/>
      <c r="E1450" s="108"/>
      <c r="F1450" s="117"/>
      <c r="G1450" s="110"/>
    </row>
    <row r="1451" spans="1:7" ht="15">
      <c r="A1451" s="38"/>
      <c r="B1451" s="42"/>
      <c r="C1451" s="42"/>
      <c r="D1451" s="39"/>
      <c r="E1451" s="108"/>
      <c r="F1451" s="117"/>
      <c r="G1451" s="110"/>
    </row>
    <row r="1452" spans="1:7" ht="15">
      <c r="A1452" s="38"/>
      <c r="B1452" s="42"/>
      <c r="C1452" s="42"/>
      <c r="D1452" s="39"/>
      <c r="E1452" s="108"/>
      <c r="F1452" s="117"/>
      <c r="G1452" s="110"/>
    </row>
    <row r="1453" spans="1:7" ht="15">
      <c r="A1453" s="38"/>
      <c r="B1453" s="42"/>
      <c r="C1453" s="42"/>
      <c r="D1453" s="39"/>
      <c r="E1453" s="108"/>
      <c r="F1453" s="117"/>
      <c r="G1453" s="110"/>
    </row>
    <row r="1454" spans="1:7" ht="15">
      <c r="A1454" s="38"/>
      <c r="B1454" s="42"/>
      <c r="C1454" s="42"/>
      <c r="D1454" s="39"/>
      <c r="E1454" s="108"/>
      <c r="F1454" s="117"/>
      <c r="G1454" s="110"/>
    </row>
    <row r="1455" spans="1:7" ht="15">
      <c r="A1455" s="38"/>
      <c r="B1455" s="42"/>
      <c r="C1455" s="42"/>
      <c r="D1455" s="39"/>
      <c r="E1455" s="108"/>
      <c r="F1455" s="117"/>
      <c r="G1455" s="110"/>
    </row>
    <row r="1456" spans="1:7" ht="15">
      <c r="A1456" s="38"/>
      <c r="B1456" s="42"/>
      <c r="C1456" s="42"/>
      <c r="D1456" s="39"/>
      <c r="E1456" s="108"/>
      <c r="F1456" s="117"/>
      <c r="G1456" s="110"/>
    </row>
    <row r="1457" spans="1:7" ht="15">
      <c r="A1457" s="38"/>
      <c r="B1457" s="42"/>
      <c r="C1457" s="42"/>
      <c r="D1457" s="39"/>
      <c r="E1457" s="108"/>
      <c r="F1457" s="117"/>
      <c r="G1457" s="110"/>
    </row>
    <row r="1458" spans="1:7" ht="15">
      <c r="A1458" s="38"/>
      <c r="B1458" s="42"/>
      <c r="C1458" s="42"/>
      <c r="D1458" s="39"/>
      <c r="E1458" s="108"/>
      <c r="F1458" s="117"/>
      <c r="G1458" s="110"/>
    </row>
    <row r="1459" spans="1:7" ht="15">
      <c r="A1459" s="38"/>
      <c r="B1459" s="42"/>
      <c r="C1459" s="42"/>
      <c r="D1459" s="39"/>
      <c r="E1459" s="108"/>
      <c r="F1459" s="117"/>
      <c r="G1459" s="110"/>
    </row>
    <row r="1460" spans="1:7" ht="15">
      <c r="A1460" s="38"/>
      <c r="B1460" s="42"/>
      <c r="C1460" s="42"/>
      <c r="D1460" s="39"/>
      <c r="E1460" s="108"/>
      <c r="F1460" s="117"/>
      <c r="G1460" s="110"/>
    </row>
    <row r="1461" spans="1:7" ht="15">
      <c r="A1461" s="38"/>
      <c r="B1461" s="42"/>
      <c r="C1461" s="42"/>
      <c r="D1461" s="39"/>
      <c r="E1461" s="108"/>
      <c r="F1461" s="117"/>
      <c r="G1461" s="110"/>
    </row>
    <row r="1462" spans="1:7" ht="15">
      <c r="A1462" s="38"/>
      <c r="B1462" s="42"/>
      <c r="C1462" s="42"/>
      <c r="D1462" s="39"/>
      <c r="E1462" s="108"/>
      <c r="F1462" s="117"/>
      <c r="G1462" s="110"/>
    </row>
    <row r="1463" spans="1:7" ht="15">
      <c r="A1463" s="38"/>
      <c r="B1463" s="42"/>
      <c r="C1463" s="42"/>
      <c r="D1463" s="39"/>
      <c r="E1463" s="108"/>
      <c r="F1463" s="117"/>
      <c r="G1463" s="110"/>
    </row>
    <row r="1464" spans="1:7" ht="15">
      <c r="A1464" s="38"/>
      <c r="B1464" s="42"/>
      <c r="C1464" s="42"/>
      <c r="D1464" s="39"/>
      <c r="E1464" s="108"/>
      <c r="F1464" s="117"/>
      <c r="G1464" s="110"/>
    </row>
    <row r="1465" spans="1:7" ht="15">
      <c r="A1465" s="38"/>
      <c r="B1465" s="42"/>
      <c r="C1465" s="42"/>
      <c r="D1465" s="39"/>
      <c r="E1465" s="108"/>
      <c r="F1465" s="117"/>
      <c r="G1465" s="110"/>
    </row>
    <row r="1466" spans="1:7" ht="15">
      <c r="A1466" s="38"/>
      <c r="B1466" s="42"/>
      <c r="C1466" s="42"/>
      <c r="D1466" s="39"/>
      <c r="E1466" s="108"/>
      <c r="F1466" s="117"/>
      <c r="G1466" s="110"/>
    </row>
    <row r="1467" spans="1:7" ht="15">
      <c r="A1467" s="38"/>
      <c r="B1467" s="42"/>
      <c r="C1467" s="42"/>
      <c r="D1467" s="39"/>
      <c r="E1467" s="108"/>
      <c r="F1467" s="117"/>
      <c r="G1467" s="110"/>
    </row>
    <row r="1468" spans="1:7" ht="15">
      <c r="A1468" s="38"/>
      <c r="B1468" s="42"/>
      <c r="C1468" s="42"/>
      <c r="D1468" s="39"/>
      <c r="E1468" s="108"/>
      <c r="F1468" s="117"/>
      <c r="G1468" s="110"/>
    </row>
    <row r="1469" spans="1:7" ht="15">
      <c r="A1469" s="38"/>
      <c r="B1469" s="42"/>
      <c r="C1469" s="42"/>
      <c r="D1469" s="39"/>
      <c r="E1469" s="108"/>
      <c r="F1469" s="117"/>
      <c r="G1469" s="110"/>
    </row>
    <row r="1470" spans="1:7" ht="15">
      <c r="A1470" s="38"/>
      <c r="B1470" s="42"/>
      <c r="C1470" s="42"/>
      <c r="D1470" s="39"/>
      <c r="E1470" s="108"/>
      <c r="F1470" s="117"/>
      <c r="G1470" s="110"/>
    </row>
    <row r="1471" spans="1:7" ht="15">
      <c r="A1471" s="38"/>
      <c r="B1471" s="42"/>
      <c r="C1471" s="42"/>
      <c r="D1471" s="39"/>
      <c r="E1471" s="108"/>
      <c r="F1471" s="117"/>
      <c r="G1471" s="110"/>
    </row>
    <row r="1472" spans="1:7" ht="15">
      <c r="A1472" s="38"/>
      <c r="B1472" s="42"/>
      <c r="C1472" s="42"/>
      <c r="D1472" s="39"/>
      <c r="E1472" s="108"/>
      <c r="F1472" s="117"/>
      <c r="G1472" s="110"/>
    </row>
    <row r="1473" spans="1:7" ht="15">
      <c r="A1473" s="38"/>
      <c r="B1473" s="42"/>
      <c r="C1473" s="42"/>
      <c r="D1473" s="39"/>
      <c r="E1473" s="108"/>
      <c r="F1473" s="117"/>
      <c r="G1473" s="110"/>
    </row>
    <row r="1474" spans="1:7" ht="15">
      <c r="A1474" s="38"/>
      <c r="B1474" s="42"/>
      <c r="C1474" s="42"/>
      <c r="D1474" s="39"/>
      <c r="E1474" s="108"/>
      <c r="F1474" s="117"/>
      <c r="G1474" s="110"/>
    </row>
    <row r="1475" spans="1:7" ht="15">
      <c r="A1475" s="38"/>
      <c r="B1475" s="42"/>
      <c r="C1475" s="42"/>
      <c r="D1475" s="39"/>
      <c r="E1475" s="108"/>
      <c r="F1475" s="117"/>
      <c r="G1475" s="110"/>
    </row>
    <row r="1476" spans="1:7" ht="15">
      <c r="A1476" s="38"/>
      <c r="B1476" s="42"/>
      <c r="C1476" s="42"/>
      <c r="D1476" s="39"/>
      <c r="E1476" s="108"/>
      <c r="F1476" s="117"/>
      <c r="G1476" s="110"/>
    </row>
    <row r="1477" spans="1:7" ht="15">
      <c r="A1477" s="38"/>
      <c r="B1477" s="42"/>
      <c r="C1477" s="42"/>
      <c r="D1477" s="39"/>
      <c r="E1477" s="108"/>
      <c r="F1477" s="117"/>
      <c r="G1477" s="110"/>
    </row>
    <row r="1478" spans="1:7" ht="15">
      <c r="A1478" s="38"/>
      <c r="B1478" s="42"/>
      <c r="C1478" s="42"/>
      <c r="D1478" s="39"/>
      <c r="E1478" s="108"/>
      <c r="F1478" s="117"/>
      <c r="G1478" s="110"/>
    </row>
    <row r="1479" spans="1:7" ht="15">
      <c r="A1479" s="38"/>
      <c r="B1479" s="42"/>
      <c r="C1479" s="42"/>
      <c r="D1479" s="39"/>
      <c r="E1479" s="108"/>
      <c r="F1479" s="117"/>
      <c r="G1479" s="110"/>
    </row>
    <row r="1480" spans="1:7" ht="15">
      <c r="A1480" s="38"/>
      <c r="B1480" s="42"/>
      <c r="C1480" s="42"/>
      <c r="D1480" s="39"/>
      <c r="E1480" s="108"/>
      <c r="F1480" s="117"/>
      <c r="G1480" s="110"/>
    </row>
    <row r="1481" spans="1:7" ht="15">
      <c r="A1481" s="38"/>
      <c r="B1481" s="42"/>
      <c r="C1481" s="42"/>
      <c r="D1481" s="39"/>
      <c r="E1481" s="108"/>
      <c r="F1481" s="117"/>
      <c r="G1481" s="110"/>
    </row>
    <row r="1482" spans="1:7" ht="15">
      <c r="A1482" s="38"/>
      <c r="B1482" s="42"/>
      <c r="C1482" s="42"/>
      <c r="D1482" s="39"/>
      <c r="E1482" s="108"/>
      <c r="F1482" s="117"/>
      <c r="G1482" s="110"/>
    </row>
    <row r="1483" spans="1:7" ht="15">
      <c r="A1483" s="38"/>
      <c r="B1483" s="42"/>
      <c r="C1483" s="42"/>
      <c r="D1483" s="39"/>
      <c r="E1483" s="108"/>
      <c r="F1483" s="117"/>
      <c r="G1483" s="110"/>
    </row>
    <row r="1484" spans="1:7" ht="15">
      <c r="A1484" s="38"/>
      <c r="B1484" s="42"/>
      <c r="C1484" s="42"/>
      <c r="D1484" s="39"/>
      <c r="E1484" s="108"/>
      <c r="F1484" s="117"/>
      <c r="G1484" s="110"/>
    </row>
    <row r="1485" spans="1:7" ht="15">
      <c r="A1485" s="38"/>
      <c r="B1485" s="42"/>
      <c r="C1485" s="42"/>
      <c r="D1485" s="39"/>
      <c r="E1485" s="108"/>
      <c r="F1485" s="117"/>
      <c r="G1485" s="110"/>
    </row>
    <row r="1486" spans="1:7" ht="15">
      <c r="A1486" s="38"/>
      <c r="B1486" s="42"/>
      <c r="C1486" s="42"/>
      <c r="D1486" s="39"/>
      <c r="E1486" s="108"/>
      <c r="F1486" s="117"/>
      <c r="G1486" s="110"/>
    </row>
    <row r="1487" spans="1:7" ht="15">
      <c r="A1487" s="38"/>
      <c r="B1487" s="42"/>
      <c r="C1487" s="42"/>
      <c r="D1487" s="39"/>
      <c r="E1487" s="108"/>
      <c r="F1487" s="117"/>
      <c r="G1487" s="110"/>
    </row>
    <row r="1488" spans="1:7" ht="15">
      <c r="A1488" s="38"/>
      <c r="B1488" s="42"/>
      <c r="C1488" s="42"/>
      <c r="D1488" s="39"/>
      <c r="E1488" s="108"/>
      <c r="F1488" s="117"/>
      <c r="G1488" s="110"/>
    </row>
    <row r="1489" spans="1:7" ht="15">
      <c r="A1489" s="38"/>
      <c r="B1489" s="42"/>
      <c r="C1489" s="42"/>
      <c r="D1489" s="42"/>
      <c r="E1489" s="108"/>
      <c r="F1489" s="117"/>
      <c r="G1489" s="110"/>
    </row>
    <row r="1490" spans="1:7" ht="15">
      <c r="A1490" s="38"/>
      <c r="B1490" s="42"/>
      <c r="C1490" s="42"/>
      <c r="D1490" s="42"/>
      <c r="E1490" s="108"/>
      <c r="F1490" s="117"/>
      <c r="G1490" s="110"/>
    </row>
    <row r="1491" spans="1:7" ht="15">
      <c r="A1491" s="38"/>
      <c r="B1491" s="42"/>
      <c r="C1491" s="42"/>
      <c r="D1491" s="42"/>
      <c r="E1491" s="108"/>
      <c r="F1491" s="117"/>
      <c r="G1491" s="110"/>
    </row>
    <row r="1492" spans="1:7" ht="15">
      <c r="A1492" s="38"/>
      <c r="B1492" s="42"/>
      <c r="C1492" s="42"/>
      <c r="D1492" s="42"/>
      <c r="E1492" s="108"/>
      <c r="F1492" s="117"/>
      <c r="G1492" s="110"/>
    </row>
    <row r="1493" spans="1:7" ht="15">
      <c r="A1493" s="38"/>
      <c r="B1493" s="42"/>
      <c r="C1493" s="42"/>
      <c r="D1493" s="42"/>
      <c r="E1493" s="108"/>
      <c r="F1493" s="117"/>
      <c r="G1493" s="110"/>
    </row>
    <row r="1494" spans="1:7" ht="15">
      <c r="A1494" s="38"/>
      <c r="B1494" s="42"/>
      <c r="C1494" s="42"/>
      <c r="D1494" s="42"/>
      <c r="E1494" s="108"/>
      <c r="F1494" s="117"/>
      <c r="G1494" s="110"/>
    </row>
    <row r="1495" spans="1:7" ht="15">
      <c r="A1495" s="38"/>
      <c r="B1495" s="42"/>
      <c r="C1495" s="42"/>
      <c r="D1495" s="42"/>
      <c r="E1495" s="108"/>
      <c r="F1495" s="117"/>
      <c r="G1495" s="110"/>
    </row>
    <row r="1496" spans="1:7" ht="15">
      <c r="A1496" s="38"/>
      <c r="B1496" s="42"/>
      <c r="C1496" s="42"/>
      <c r="D1496" s="42"/>
      <c r="E1496" s="108"/>
      <c r="F1496" s="117"/>
      <c r="G1496" s="110"/>
    </row>
    <row r="1497" spans="1:7" ht="15">
      <c r="A1497" s="38"/>
      <c r="B1497" s="42"/>
      <c r="C1497" s="42"/>
      <c r="D1497" s="42"/>
      <c r="E1497" s="108"/>
      <c r="F1497" s="117"/>
      <c r="G1497" s="110"/>
    </row>
    <row r="1498" spans="1:7" ht="15">
      <c r="A1498" s="38"/>
      <c r="B1498" s="42"/>
      <c r="C1498" s="42"/>
      <c r="D1498" s="42"/>
      <c r="E1498" s="108"/>
      <c r="F1498" s="117"/>
      <c r="G1498" s="110"/>
    </row>
    <row r="1499" spans="1:7" ht="15">
      <c r="A1499" s="38"/>
      <c r="B1499" s="42"/>
      <c r="C1499" s="42"/>
      <c r="D1499" s="42"/>
      <c r="E1499" s="108"/>
      <c r="F1499" s="117"/>
      <c r="G1499" s="110"/>
    </row>
    <row r="1500" spans="1:7" ht="15">
      <c r="A1500" s="38"/>
      <c r="B1500" s="42"/>
      <c r="C1500" s="42"/>
      <c r="D1500" s="42"/>
      <c r="E1500" s="108"/>
      <c r="F1500" s="117"/>
      <c r="G1500" s="110"/>
    </row>
    <row r="1501" spans="1:7" ht="15">
      <c r="A1501" s="38"/>
      <c r="B1501" s="42"/>
      <c r="C1501" s="42"/>
      <c r="D1501" s="42"/>
      <c r="E1501" s="108"/>
      <c r="F1501" s="117"/>
      <c r="G1501" s="110"/>
    </row>
    <row r="1502" spans="1:7" ht="15">
      <c r="A1502" s="38"/>
      <c r="B1502" s="42"/>
      <c r="C1502" s="42"/>
      <c r="D1502" s="42"/>
      <c r="E1502" s="108"/>
      <c r="F1502" s="117"/>
      <c r="G1502" s="110"/>
    </row>
    <row r="1503" spans="1:7" ht="15">
      <c r="A1503" s="38"/>
      <c r="B1503" s="42"/>
      <c r="C1503" s="42"/>
      <c r="D1503" s="42"/>
      <c r="E1503" s="108"/>
      <c r="F1503" s="117"/>
      <c r="G1503" s="110"/>
    </row>
    <row r="1504" spans="1:7" ht="15">
      <c r="A1504" s="38"/>
      <c r="B1504" s="42"/>
      <c r="C1504" s="42"/>
      <c r="D1504" s="42"/>
      <c r="E1504" s="108"/>
      <c r="F1504" s="117"/>
      <c r="G1504" s="110"/>
    </row>
    <row r="1505" spans="1:7" ht="15">
      <c r="A1505" s="38"/>
      <c r="B1505" s="42"/>
      <c r="C1505" s="42"/>
      <c r="D1505" s="42"/>
      <c r="E1505" s="108"/>
      <c r="F1505" s="117"/>
      <c r="G1505" s="110"/>
    </row>
  </sheetData>
  <sheetProtection/>
  <mergeCells count="10">
    <mergeCell ref="A11:F11"/>
    <mergeCell ref="B2:F2"/>
    <mergeCell ref="B3:F3"/>
    <mergeCell ref="B4:F4"/>
    <mergeCell ref="B5:F5"/>
    <mergeCell ref="B6:F6"/>
    <mergeCell ref="B1:F1"/>
    <mergeCell ref="A8:F8"/>
    <mergeCell ref="A9:F9"/>
    <mergeCell ref="A10:F10"/>
  </mergeCells>
  <printOptions/>
  <pageMargins left="0.7086614173228347" right="0.18" top="0.7480314960629921" bottom="0.7480314960629921" header="0.31496062992125984" footer="0.31496062992125984"/>
  <pageSetup fitToHeight="10" fitToWidth="1" horizontalDpi="180" verticalDpi="18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workbookViewId="0" topLeftCell="B56">
      <selection activeCell="F23" sqref="F23"/>
    </sheetView>
  </sheetViews>
  <sheetFormatPr defaultColWidth="9.140625" defaultRowHeight="15"/>
  <cols>
    <col min="1" max="1" width="3.57421875" style="386" customWidth="1"/>
    <col min="2" max="2" width="28.421875" style="386" customWidth="1"/>
    <col min="3" max="3" width="47.28125" style="386" customWidth="1"/>
    <col min="4" max="4" width="20.28125" style="386" customWidth="1"/>
    <col min="5" max="16384" width="9.140625" style="386" customWidth="1"/>
  </cols>
  <sheetData>
    <row r="2" spans="4:5" ht="15.75">
      <c r="D2" s="387" t="s">
        <v>65</v>
      </c>
      <c r="E2" s="387"/>
    </row>
    <row r="3" spans="4:5" ht="9.75" customHeight="1">
      <c r="D3" s="388"/>
      <c r="E3" s="388"/>
    </row>
    <row r="4" ht="15">
      <c r="D4" s="389" t="s">
        <v>66</v>
      </c>
    </row>
    <row r="5" ht="15">
      <c r="D5" s="389" t="s">
        <v>67</v>
      </c>
    </row>
    <row r="6" ht="15">
      <c r="D6" s="389" t="s">
        <v>68</v>
      </c>
    </row>
    <row r="7" ht="15">
      <c r="D7" s="390" t="s">
        <v>69</v>
      </c>
    </row>
    <row r="8" spans="4:6" ht="15">
      <c r="D8" s="391" t="s">
        <v>70</v>
      </c>
      <c r="E8" s="392"/>
      <c r="F8" s="392"/>
    </row>
    <row r="9" spans="4:6" ht="6.75" customHeight="1">
      <c r="D9" s="391"/>
      <c r="E9" s="392"/>
      <c r="F9" s="392"/>
    </row>
    <row r="10" spans="4:6" ht="15">
      <c r="D10" s="391" t="s">
        <v>71</v>
      </c>
      <c r="E10" s="392"/>
      <c r="F10" s="393"/>
    </row>
    <row r="11" spans="4:6" ht="15">
      <c r="D11" s="391" t="s">
        <v>72</v>
      </c>
      <c r="E11" s="392"/>
      <c r="F11" s="392"/>
    </row>
    <row r="12" spans="4:6" ht="10.5" customHeight="1">
      <c r="D12" s="391"/>
      <c r="E12" s="392"/>
      <c r="F12" s="392"/>
    </row>
    <row r="14" spans="2:4" ht="15" customHeight="1">
      <c r="B14" s="394" t="s">
        <v>73</v>
      </c>
      <c r="C14" s="394"/>
      <c r="D14" s="394"/>
    </row>
    <row r="15" spans="2:4" ht="30.75" customHeight="1">
      <c r="B15" s="395" t="s">
        <v>74</v>
      </c>
      <c r="C15" s="396"/>
      <c r="D15" s="396"/>
    </row>
    <row r="17" spans="2:4" ht="33" customHeight="1">
      <c r="B17" s="397" t="s">
        <v>75</v>
      </c>
      <c r="C17" s="398" t="s">
        <v>76</v>
      </c>
      <c r="D17" s="399" t="s">
        <v>77</v>
      </c>
    </row>
    <row r="18" spans="2:4" ht="25.5" customHeight="1">
      <c r="B18" s="400" t="s">
        <v>78</v>
      </c>
      <c r="C18" s="401" t="s">
        <v>79</v>
      </c>
      <c r="D18" s="402">
        <f>D19+D27</f>
        <v>183009520.28</v>
      </c>
    </row>
    <row r="19" spans="2:4" ht="16.5" customHeight="1">
      <c r="B19" s="403"/>
      <c r="C19" s="401" t="s">
        <v>80</v>
      </c>
      <c r="D19" s="404">
        <f>D20+D22+D25+D26</f>
        <v>117348665.55</v>
      </c>
    </row>
    <row r="20" spans="2:4" ht="18.75" customHeight="1">
      <c r="B20" s="405" t="s">
        <v>81</v>
      </c>
      <c r="C20" s="406" t="s">
        <v>82</v>
      </c>
      <c r="D20" s="407">
        <f>D21</f>
        <v>94532500</v>
      </c>
    </row>
    <row r="21" spans="2:4" ht="19.5" customHeight="1">
      <c r="B21" s="405" t="s">
        <v>83</v>
      </c>
      <c r="C21" s="408" t="s">
        <v>84</v>
      </c>
      <c r="D21" s="409">
        <v>94532500</v>
      </c>
    </row>
    <row r="22" spans="2:4" ht="18" customHeight="1">
      <c r="B22" s="405" t="s">
        <v>85</v>
      </c>
      <c r="C22" s="406" t="s">
        <v>86</v>
      </c>
      <c r="D22" s="410">
        <f>D23+D24</f>
        <v>15355747.57</v>
      </c>
    </row>
    <row r="23" spans="2:4" ht="27" customHeight="1">
      <c r="B23" s="405" t="s">
        <v>87</v>
      </c>
      <c r="C23" s="411" t="s">
        <v>88</v>
      </c>
      <c r="D23" s="412">
        <v>15120000</v>
      </c>
    </row>
    <row r="24" spans="2:4" ht="19.5" customHeight="1">
      <c r="B24" s="405" t="s">
        <v>89</v>
      </c>
      <c r="C24" s="411" t="s">
        <v>90</v>
      </c>
      <c r="D24" s="413">
        <v>235747.57</v>
      </c>
    </row>
    <row r="25" spans="2:4" ht="19.5" customHeight="1">
      <c r="B25" s="405" t="s">
        <v>91</v>
      </c>
      <c r="C25" s="406" t="s">
        <v>92</v>
      </c>
      <c r="D25" s="412">
        <v>7461000</v>
      </c>
    </row>
    <row r="26" spans="2:4" ht="41.25" customHeight="1">
      <c r="B26" s="405" t="s">
        <v>93</v>
      </c>
      <c r="C26" s="414" t="s">
        <v>94</v>
      </c>
      <c r="D26" s="412">
        <v>-582.02</v>
      </c>
    </row>
    <row r="27" spans="2:4" ht="15.75" customHeight="1">
      <c r="B27" s="415"/>
      <c r="C27" s="416" t="s">
        <v>95</v>
      </c>
      <c r="D27" s="404">
        <f>D28+D37+D39+D42+D49+D50</f>
        <v>65660854.730000004</v>
      </c>
    </row>
    <row r="28" spans="2:4" ht="39" customHeight="1">
      <c r="B28" s="405" t="s">
        <v>96</v>
      </c>
      <c r="C28" s="406" t="s">
        <v>97</v>
      </c>
      <c r="D28" s="410">
        <f>D29+D33+D35</f>
        <v>13253700</v>
      </c>
    </row>
    <row r="29" spans="2:4" ht="79.5" customHeight="1">
      <c r="B29" s="405" t="s">
        <v>98</v>
      </c>
      <c r="C29" s="417" t="s">
        <v>99</v>
      </c>
      <c r="D29" s="413">
        <f>D30+D32+D31</f>
        <v>10553200</v>
      </c>
    </row>
    <row r="30" spans="2:4" ht="78.75" customHeight="1">
      <c r="B30" s="418" t="s">
        <v>100</v>
      </c>
      <c r="C30" s="419" t="s">
        <v>101</v>
      </c>
      <c r="D30" s="420">
        <v>9737200</v>
      </c>
    </row>
    <row r="31" spans="2:4" ht="78.75" customHeight="1">
      <c r="B31" s="418" t="s">
        <v>102</v>
      </c>
      <c r="C31" s="421" t="s">
        <v>103</v>
      </c>
      <c r="D31" s="420">
        <v>16000</v>
      </c>
    </row>
    <row r="32" spans="2:4" ht="66.75" customHeight="1">
      <c r="B32" s="418" t="s">
        <v>104</v>
      </c>
      <c r="C32" s="419" t="s">
        <v>105</v>
      </c>
      <c r="D32" s="422">
        <v>800000</v>
      </c>
    </row>
    <row r="33" spans="2:4" ht="30.75" customHeight="1">
      <c r="B33" s="423" t="s">
        <v>106</v>
      </c>
      <c r="C33" s="424" t="s">
        <v>107</v>
      </c>
      <c r="D33" s="413">
        <f>D34</f>
        <v>60500</v>
      </c>
    </row>
    <row r="34" spans="2:4" ht="54" customHeight="1">
      <c r="B34" s="418" t="s">
        <v>108</v>
      </c>
      <c r="C34" s="421" t="s">
        <v>109</v>
      </c>
      <c r="D34" s="422">
        <v>60500</v>
      </c>
    </row>
    <row r="35" spans="2:4" ht="78.75" customHeight="1">
      <c r="B35" s="425" t="s">
        <v>110</v>
      </c>
      <c r="C35" s="426" t="s">
        <v>111</v>
      </c>
      <c r="D35" s="413">
        <f>D36</f>
        <v>2640000</v>
      </c>
    </row>
    <row r="36" spans="2:4" ht="78" customHeight="1">
      <c r="B36" s="418" t="s">
        <v>112</v>
      </c>
      <c r="C36" s="419" t="s">
        <v>113</v>
      </c>
      <c r="D36" s="420">
        <v>2640000</v>
      </c>
    </row>
    <row r="37" spans="2:4" ht="26.25" customHeight="1">
      <c r="B37" s="405" t="s">
        <v>114</v>
      </c>
      <c r="C37" s="406" t="s">
        <v>115</v>
      </c>
      <c r="D37" s="410">
        <f>D38</f>
        <v>942000</v>
      </c>
    </row>
    <row r="38" spans="2:4" ht="24.75" customHeight="1">
      <c r="B38" s="405" t="s">
        <v>116</v>
      </c>
      <c r="C38" s="406" t="s">
        <v>117</v>
      </c>
      <c r="D38" s="413">
        <v>942000</v>
      </c>
    </row>
    <row r="39" spans="2:4" ht="28.5" customHeight="1">
      <c r="B39" s="405" t="s">
        <v>118</v>
      </c>
      <c r="C39" s="406" t="s">
        <v>119</v>
      </c>
      <c r="D39" s="410">
        <f>D40</f>
        <v>29538700</v>
      </c>
    </row>
    <row r="40" spans="2:4" ht="40.5" customHeight="1">
      <c r="B40" s="405" t="s">
        <v>120</v>
      </c>
      <c r="C40" s="406" t="s">
        <v>121</v>
      </c>
      <c r="D40" s="413">
        <f>D41</f>
        <v>29538700</v>
      </c>
    </row>
    <row r="41" spans="2:4" ht="80.25" customHeight="1">
      <c r="B41" s="427" t="s">
        <v>120</v>
      </c>
      <c r="C41" s="428" t="s">
        <v>161</v>
      </c>
      <c r="D41" s="422">
        <v>29538700</v>
      </c>
    </row>
    <row r="42" spans="2:4" ht="26.25">
      <c r="B42" s="405" t="s">
        <v>122</v>
      </c>
      <c r="C42" s="406" t="s">
        <v>123</v>
      </c>
      <c r="D42" s="429">
        <f>D43+D47</f>
        <v>9315572.59</v>
      </c>
    </row>
    <row r="43" spans="2:4" ht="76.5" customHeight="1">
      <c r="B43" s="405" t="s">
        <v>124</v>
      </c>
      <c r="C43" s="406" t="s">
        <v>125</v>
      </c>
      <c r="D43" s="413">
        <f>D44+D45+D46</f>
        <v>5705572.59</v>
      </c>
    </row>
    <row r="44" spans="2:4" ht="91.5" customHeight="1">
      <c r="B44" s="418" t="s">
        <v>126</v>
      </c>
      <c r="C44" s="419" t="s">
        <v>127</v>
      </c>
      <c r="D44" s="422">
        <v>441000</v>
      </c>
    </row>
    <row r="45" spans="2:4" ht="91.5" customHeight="1">
      <c r="B45" s="430" t="s">
        <v>128</v>
      </c>
      <c r="C45" s="431" t="s">
        <v>129</v>
      </c>
      <c r="D45" s="420">
        <v>17172.59</v>
      </c>
    </row>
    <row r="46" spans="2:4" ht="118.5" customHeight="1">
      <c r="B46" s="430" t="s">
        <v>128</v>
      </c>
      <c r="C46" s="431" t="s">
        <v>162</v>
      </c>
      <c r="D46" s="420">
        <v>5247400</v>
      </c>
    </row>
    <row r="47" spans="2:4" ht="53.25" customHeight="1">
      <c r="B47" s="405" t="s">
        <v>130</v>
      </c>
      <c r="C47" s="406" t="s">
        <v>131</v>
      </c>
      <c r="D47" s="413">
        <f>D48</f>
        <v>3610000</v>
      </c>
    </row>
    <row r="48" spans="2:4" ht="54.75" customHeight="1">
      <c r="B48" s="427" t="s">
        <v>132</v>
      </c>
      <c r="C48" s="432" t="s">
        <v>133</v>
      </c>
      <c r="D48" s="420">
        <v>3610000</v>
      </c>
    </row>
    <row r="49" spans="2:4" ht="29.25" customHeight="1">
      <c r="B49" s="405" t="s">
        <v>134</v>
      </c>
      <c r="C49" s="411" t="s">
        <v>135</v>
      </c>
      <c r="D49" s="429">
        <v>10785882.14</v>
      </c>
    </row>
    <row r="50" spans="2:4" ht="15.75">
      <c r="B50" s="405" t="s">
        <v>136</v>
      </c>
      <c r="C50" s="411" t="s">
        <v>137</v>
      </c>
      <c r="D50" s="410">
        <f>D51</f>
        <v>1825000</v>
      </c>
    </row>
    <row r="51" spans="2:4" ht="41.25" customHeight="1">
      <c r="B51" s="418" t="s">
        <v>138</v>
      </c>
      <c r="C51" s="433" t="s">
        <v>163</v>
      </c>
      <c r="D51" s="420">
        <v>1825000</v>
      </c>
    </row>
    <row r="52" spans="2:4" ht="20.25" customHeight="1">
      <c r="B52" s="400" t="s">
        <v>139</v>
      </c>
      <c r="C52" s="434" t="s">
        <v>140</v>
      </c>
      <c r="D52" s="402">
        <f>D53+D61</f>
        <v>617655482.2800001</v>
      </c>
    </row>
    <row r="53" spans="2:4" ht="30">
      <c r="B53" s="425" t="s">
        <v>141</v>
      </c>
      <c r="C53" s="435" t="s">
        <v>142</v>
      </c>
      <c r="D53" s="429">
        <f>D54+D55+D56+D57</f>
        <v>617664698.59</v>
      </c>
    </row>
    <row r="54" spans="2:4" ht="30">
      <c r="B54" s="425" t="s">
        <v>143</v>
      </c>
      <c r="C54" s="436" t="s">
        <v>144</v>
      </c>
      <c r="D54" s="437">
        <v>189940500</v>
      </c>
    </row>
    <row r="55" spans="2:4" ht="45">
      <c r="B55" s="425" t="s">
        <v>145</v>
      </c>
      <c r="C55" s="436" t="s">
        <v>146</v>
      </c>
      <c r="D55" s="437">
        <v>111589400</v>
      </c>
    </row>
    <row r="56" spans="2:4" ht="30">
      <c r="B56" s="425" t="s">
        <v>147</v>
      </c>
      <c r="C56" s="436" t="s">
        <v>148</v>
      </c>
      <c r="D56" s="437">
        <v>303952319</v>
      </c>
    </row>
    <row r="57" spans="2:4" ht="15.75">
      <c r="B57" s="405" t="s">
        <v>149</v>
      </c>
      <c r="C57" s="438" t="s">
        <v>401</v>
      </c>
      <c r="D57" s="429">
        <f>D58+D59+D60</f>
        <v>12182479.59</v>
      </c>
    </row>
    <row r="58" spans="2:4" ht="51.75">
      <c r="B58" s="427" t="s">
        <v>150</v>
      </c>
      <c r="C58" s="439" t="s">
        <v>151</v>
      </c>
      <c r="D58" s="422">
        <v>290600</v>
      </c>
    </row>
    <row r="59" spans="2:4" ht="64.5">
      <c r="B59" s="427" t="s">
        <v>152</v>
      </c>
      <c r="C59" s="428" t="s">
        <v>153</v>
      </c>
      <c r="D59" s="422">
        <v>3323999</v>
      </c>
    </row>
    <row r="60" spans="2:4" ht="28.5" customHeight="1">
      <c r="B60" s="427" t="s">
        <v>154</v>
      </c>
      <c r="C60" s="428" t="s">
        <v>155</v>
      </c>
      <c r="D60" s="422">
        <v>8567880.59</v>
      </c>
    </row>
    <row r="61" spans="2:4" ht="42" customHeight="1">
      <c r="B61" s="405" t="s">
        <v>156</v>
      </c>
      <c r="C61" s="411" t="s">
        <v>157</v>
      </c>
      <c r="D61" s="429">
        <f>D62</f>
        <v>-9216.31</v>
      </c>
    </row>
    <row r="62" spans="2:4" ht="51" customHeight="1">
      <c r="B62" s="427" t="s">
        <v>158</v>
      </c>
      <c r="C62" s="428" t="s">
        <v>159</v>
      </c>
      <c r="D62" s="422">
        <v>-9216.31</v>
      </c>
    </row>
    <row r="63" spans="2:4" ht="21" customHeight="1">
      <c r="B63" s="440" t="s">
        <v>160</v>
      </c>
      <c r="C63" s="441"/>
      <c r="D63" s="442">
        <f>D18+D52</f>
        <v>800665002.5600001</v>
      </c>
    </row>
    <row r="64" ht="15">
      <c r="D64" s="443"/>
    </row>
  </sheetData>
  <sheetProtection/>
  <mergeCells count="4">
    <mergeCell ref="B15:D15"/>
    <mergeCell ref="B63:C63"/>
    <mergeCell ref="B14:D14"/>
    <mergeCell ref="D2:E2"/>
  </mergeCells>
  <printOptions/>
  <pageMargins left="0.3937007874015748" right="0.35433070866141736" top="0.4724409448818898" bottom="0.31496062992125984" header="0.2755905511811024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2011-07-14T10:41:53Z</dcterms:modified>
  <cp:category/>
  <cp:version/>
  <cp:contentType/>
  <cp:contentStatus/>
</cp:coreProperties>
</file>